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ieces" state="visible" r:id="rId5"/>
    <sheet sheetId="3" name="Proposal" state="visible" r:id="rId6"/>
  </sheets>
  <calcPr calcId="171027" fullCalcOnLoad="1"/>
</workbook>
</file>

<file path=xl/sharedStrings.xml><?xml version="1.0" encoding="utf-8"?>
<sst xmlns="http://schemas.openxmlformats.org/spreadsheetml/2006/main" count="48" uniqueCount="48">
  <si>
    <t>Wedding Floral Proposal</t>
  </si>
  <si>
    <t>A free wedding floral proposal spreadsheet: itemize pieces with stem cost, markup, and a client-ready total for florists, in Google Sheets and Excel.</t>
  </si>
  <si>
    <t>Quick start</t>
  </si>
  <si>
    <t>Open the Pieces tab and replace the sample rows with your own — one row per entry. Formulas fill in automatically for new rows.</t>
  </si>
  <si>
    <t>Recipe each piece by stem count and average stem cost; prices use your flower and hard-goods multipliers.</t>
  </si>
  <si>
    <t>The Proposal tab adds design labor and delivery for a client-ready total and deposit. Hide the Pieces tab's cost columns before sharing if you prefer.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</si>
  <si>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</si>
  <si>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</si>
  <si>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</si>
  <si>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</si>
  <si>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</si>
  <si>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</si>
  <si>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</si>
  <si>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Piece</t>
  </si>
  <si>
    <t>Qty</t>
  </si>
  <si>
    <t>Stems per piece</t>
  </si>
  <si>
    <t>Avg stem cost</t>
  </si>
  <si>
    <t>Hard goods per piece</t>
  </si>
  <si>
    <t>Flower cost per piece</t>
  </si>
  <si>
    <t>Price per piece</t>
  </si>
  <si>
    <t>Line total</t>
  </si>
  <si>
    <t>Your cost</t>
  </si>
  <si>
    <t>Bridal bouquet</t>
  </si>
  <si>
    <t>Bridesmaid bouquets</t>
  </si>
  <si>
    <t>Boutonnieres</t>
  </si>
  <si>
    <t>Ceremony arch install</t>
  </si>
  <si>
    <t>Reception centerpieces</t>
  </si>
  <si>
    <t>Cake flowers</t>
  </si>
  <si>
    <t>Item</t>
  </si>
  <si>
    <t>Value</t>
  </si>
  <si>
    <t>Notes</t>
  </si>
  <si>
    <t>Pricing</t>
  </si>
  <si>
    <t>Flower markup (×)</t>
  </si>
  <si>
    <t>Multiplier on flower cost; 3–4× is common for weddings.</t>
  </si>
  <si>
    <t>Hard goods markup (×)</t>
  </si>
  <si>
    <t>Vases, foam, ribbon.</t>
  </si>
  <si>
    <t>Design labor</t>
  </si>
  <si>
    <t>Share of the flower subtotal.</t>
  </si>
  <si>
    <t>Delivery, setup and teardown</t>
  </si>
  <si>
    <t>Deposit</t>
  </si>
  <si>
    <t>Proposal</t>
  </si>
  <si>
    <t>Flowers subtotal</t>
  </si>
  <si>
    <t>Design labor charge</t>
  </si>
  <si>
    <t>Proposal total</t>
  </si>
  <si>
    <t>Deposit to book</t>
  </si>
  <si>
    <t>Your numbers</t>
  </si>
  <si>
    <t>Your cost (flowers + hard goods)</t>
  </si>
  <si>
    <t>Gross margin on flowers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</si>
</sst>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8" customWidth="1"/>
    <col min="4" max="4" width="16" customWidth="1"/>
    <col min="5" max="5" width="23" customWidth="1"/>
    <col min="6" max="6" width="24" customWidth="1"/>
    <col min="7" max="7" width="18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</v>
      </c>
      <c r="C2" s="11">
        <v>45</v>
      </c>
      <c r="D2" s="12">
        <v>2.6</v>
      </c>
      <c r="E2" s="12">
        <v>8</v>
      </c>
      <c r="F2" s="13">
        <f>IF($A2="","",ROUND((C2*D2),2))</f>
        <v>117</v>
      </c>
      <c r="G2" s="13">
        <f>IF($A2="","",CEILING(((F2*'Proposal'!$B$3)+(E2*'Proposal'!$B$4)),5))</f>
        <v>430</v>
      </c>
      <c r="H2" s="13">
        <f>IF($A2="","",(B2*G2))</f>
        <v>430</v>
      </c>
      <c r="I2" s="13">
        <f>IF($A2="","",(B2*(F2+E2)))</f>
        <v>125</v>
      </c>
    </row>
    <row r="3" spans="1:9" x14ac:dyDescent="0.25">
      <c r="A3" t="s">
        <v>23</v>
      </c>
      <c r="B3" s="11">
        <v>5</v>
      </c>
      <c r="C3" s="11">
        <v>18</v>
      </c>
      <c r="D3" s="12">
        <v>2.1</v>
      </c>
      <c r="E3" s="12">
        <v>4</v>
      </c>
      <c r="F3" s="13">
        <f>IF($A3="","",ROUND((C3*D3),2))</f>
        <v>37.8</v>
      </c>
      <c r="G3" s="13">
        <f>IF($A3="","",CEILING(((F3*'Proposal'!$B$3)+(E3*'Proposal'!$B$4)),5))</f>
        <v>145</v>
      </c>
      <c r="H3" s="13">
        <f>IF($A3="","",(B3*G3))</f>
        <v>725</v>
      </c>
      <c r="I3" s="13">
        <f>IF($A3="","",(B3*(F3+E3)))</f>
        <v>209</v>
      </c>
    </row>
    <row r="4" spans="1:9" x14ac:dyDescent="0.25">
      <c r="A4" t="s">
        <v>24</v>
      </c>
      <c r="B4" s="11">
        <v>7</v>
      </c>
      <c r="C4" s="11">
        <v>3</v>
      </c>
      <c r="D4" s="12">
        <v>1.8</v>
      </c>
      <c r="E4" s="12">
        <v>1.5</v>
      </c>
      <c r="F4" s="13">
        <f>IF($A4="","",ROUND((C4*D4),2))</f>
        <v>5.4</v>
      </c>
      <c r="G4" s="13">
        <f>IF($A4="","",CEILING(((F4*'Proposal'!$B$3)+(E4*'Proposal'!$B$4)),5))</f>
        <v>25</v>
      </c>
      <c r="H4" s="13">
        <f>IF($A4="","",(B4*G4))</f>
        <v>175</v>
      </c>
      <c r="I4" s="13">
        <f>IF($A4="","",(B4*(F4+E4)))</f>
        <v>48.300000000000004</v>
      </c>
    </row>
    <row r="5" spans="1:9" x14ac:dyDescent="0.25">
      <c r="A5" t="s">
        <v>25</v>
      </c>
      <c r="B5" s="11">
        <v>1</v>
      </c>
      <c r="C5" s="11">
        <v>160</v>
      </c>
      <c r="D5" s="12">
        <v>1.9</v>
      </c>
      <c r="E5" s="12">
        <v>60</v>
      </c>
      <c r="F5" s="13">
        <f>IF($A5="","",ROUND((C5*D5),2))</f>
        <v>304</v>
      </c>
      <c r="G5" s="13">
        <f>IF($A5="","",CEILING(((F5*'Proposal'!$B$3)+(E5*'Proposal'!$B$4)),5))</f>
        <v>1185</v>
      </c>
      <c r="H5" s="13">
        <f>IF($A5="","",(B5*G5))</f>
        <v>1185</v>
      </c>
      <c r="I5" s="13">
        <f>IF($A5="","",(B5*(F5+E5)))</f>
        <v>364</v>
      </c>
    </row>
    <row r="6" spans="1:9" x14ac:dyDescent="0.25">
      <c r="A6" t="s">
        <v>26</v>
      </c>
      <c r="B6" s="11">
        <v>14</v>
      </c>
      <c r="C6" s="11">
        <v>22</v>
      </c>
      <c r="D6" s="12">
        <v>1.7</v>
      </c>
      <c r="E6" s="12">
        <v>9</v>
      </c>
      <c r="F6" s="13">
        <f>IF($A6="","",ROUND((C6*D6),2))</f>
        <v>37.4</v>
      </c>
      <c r="G6" s="13">
        <f>IF($A6="","",CEILING(((F6*'Proposal'!$B$3)+(E6*'Proposal'!$B$4)),5))</f>
        <v>150</v>
      </c>
      <c r="H6" s="13">
        <f>IF($A6="","",(B6*G6))</f>
        <v>2100</v>
      </c>
      <c r="I6" s="13">
        <f>IF($A6="","",(B6*(F6+E6)))</f>
        <v>649.6</v>
      </c>
    </row>
    <row r="7" spans="1:9" x14ac:dyDescent="0.25">
      <c r="A7" t="s">
        <v>27</v>
      </c>
      <c r="B7" s="11">
        <v>1</v>
      </c>
      <c r="C7" s="11">
        <v>10</v>
      </c>
      <c r="D7" s="12">
        <v>2</v>
      </c>
      <c r="E7" s="12">
        <v>0</v>
      </c>
      <c r="F7" s="13">
        <f>IF($A7="","",ROUND((C7*D7),2))</f>
        <v>20</v>
      </c>
      <c r="G7" s="13">
        <f>IF($A7="","",CEILING(((F7*'Proposal'!$B$3)+(E7*'Proposal'!$B$4)),5))</f>
        <v>70</v>
      </c>
      <c r="H7" s="13">
        <f>IF($A7="","",(B7*G7))</f>
        <v>70</v>
      </c>
      <c r="I7" s="13">
        <f>IF($A7="","",(B7*(F7+E7)))</f>
        <v>20</v>
      </c>
    </row>
    <row r="8" spans="1:9" x14ac:dyDescent="0.25">
      <c r="B8" s="11"/>
      <c r="C8" s="11"/>
      <c r="D8" s="12"/>
      <c r="E8" s="12"/>
      <c r="F8" s="13" t="str">
        <f>IF($A8="","",ROUND((C8*D8),2))</f>
        <v/>
      </c>
      <c r="G8" s="13" t="str">
        <f>IF($A8="","",CEILING(((F8*'Proposal'!$B$3)+(E8*'Proposal'!$B$4)),5))</f>
        <v/>
      </c>
      <c r="H8" s="13" t="str">
        <f>IF($A8="","",(B8*G8))</f>
        <v/>
      </c>
      <c r="I8" s="13" t="str">
        <f>IF($A8="","",(B8*(F8+E8)))</f>
        <v/>
      </c>
    </row>
    <row r="9" spans="1:9" x14ac:dyDescent="0.25">
      <c r="B9" s="11"/>
      <c r="C9" s="11"/>
      <c r="D9" s="12"/>
      <c r="E9" s="12"/>
      <c r="F9" s="13" t="str">
        <f>IF($A9="","",ROUND((C9*D9),2))</f>
        <v/>
      </c>
      <c r="G9" s="13" t="str">
        <f>IF($A9="","",CEILING(((F9*'Proposal'!$B$3)+(E9*'Proposal'!$B$4)),5))</f>
        <v/>
      </c>
      <c r="H9" s="13" t="str">
        <f>IF($A9="","",(B9*G9))</f>
        <v/>
      </c>
      <c r="I9" s="13" t="str">
        <f>IF($A9="","",(B9*(F9+E9)))</f>
        <v/>
      </c>
    </row>
    <row r="10" spans="1:9" x14ac:dyDescent="0.25">
      <c r="B10" s="11"/>
      <c r="C10" s="11"/>
      <c r="D10" s="12"/>
      <c r="E10" s="12"/>
      <c r="F10" s="13" t="str">
        <f>IF($A10="","",ROUND((C10*D10),2))</f>
        <v/>
      </c>
      <c r="G10" s="13" t="str">
        <f>IF($A10="","",CEILING(((F10*'Proposal'!$B$3)+(E10*'Proposal'!$B$4)),5))</f>
        <v/>
      </c>
      <c r="H10" s="13" t="str">
        <f>IF($A10="","",(B10*G10))</f>
        <v/>
      </c>
      <c r="I10" s="13" t="str">
        <f>IF($A10="","",(B10*(F10+E10)))</f>
        <v/>
      </c>
    </row>
    <row r="11" spans="1:9" x14ac:dyDescent="0.25">
      <c r="B11" s="11"/>
      <c r="C11" s="11"/>
      <c r="D11" s="12"/>
      <c r="E11" s="12"/>
      <c r="F11" s="13" t="str">
        <f>IF($A11="","",ROUND((C11*D11),2))</f>
        <v/>
      </c>
      <c r="G11" s="13" t="str">
        <f>IF($A11="","",CEILING(((F11*'Proposal'!$B$3)+(E11*'Proposal'!$B$4)),5))</f>
        <v/>
      </c>
      <c r="H11" s="13" t="str">
        <f>IF($A11="","",(B11*G11))</f>
        <v/>
      </c>
      <c r="I11" s="13" t="str">
        <f>IF($A11="","",(B11*(F11+E11)))</f>
        <v/>
      </c>
    </row>
    <row r="12" spans="1:9" x14ac:dyDescent="0.25">
      <c r="B12" s="11"/>
      <c r="C12" s="11"/>
      <c r="D12" s="12"/>
      <c r="E12" s="12"/>
      <c r="F12" s="13" t="str">
        <f>IF($A12="","",ROUND((C12*D12),2))</f>
        <v/>
      </c>
      <c r="G12" s="13" t="str">
        <f>IF($A12="","",CEILING(((F12*'Proposal'!$B$3)+(E12*'Proposal'!$B$4)),5))</f>
        <v/>
      </c>
      <c r="H12" s="13" t="str">
        <f>IF($A12="","",(B12*G12))</f>
        <v/>
      </c>
      <c r="I12" s="13" t="str">
        <f>IF($A12="","",(B12*(F12+E12)))</f>
        <v/>
      </c>
    </row>
    <row r="13" spans="1:9" x14ac:dyDescent="0.25">
      <c r="B13" s="11"/>
      <c r="C13" s="11"/>
      <c r="D13" s="12"/>
      <c r="E13" s="12"/>
      <c r="F13" s="13" t="str">
        <f>IF($A13="","",ROUND((C13*D13),2))</f>
        <v/>
      </c>
      <c r="G13" s="13" t="str">
        <f>IF($A13="","",CEILING(((F13*'Proposal'!$B$3)+(E13*'Proposal'!$B$4)),5))</f>
        <v/>
      </c>
      <c r="H13" s="13" t="str">
        <f>IF($A13="","",(B13*G13))</f>
        <v/>
      </c>
      <c r="I13" s="13" t="str">
        <f>IF($A13="","",(B13*(F13+E13)))</f>
        <v/>
      </c>
    </row>
    <row r="14" spans="1:9" x14ac:dyDescent="0.25">
      <c r="B14" s="11"/>
      <c r="C14" s="11"/>
      <c r="D14" s="12"/>
      <c r="E14" s="12"/>
      <c r="F14" s="13" t="str">
        <f>IF($A14="","",ROUND((C14*D14),2))</f>
        <v/>
      </c>
      <c r="G14" s="13" t="str">
        <f>IF($A14="","",CEILING(((F14*'Proposal'!$B$3)+(E14*'Proposal'!$B$4)),5))</f>
        <v/>
      </c>
      <c r="H14" s="13" t="str">
        <f>IF($A14="","",(B14*G14))</f>
        <v/>
      </c>
      <c r="I14" s="13" t="str">
        <f>IF($A14="","",(B14*(F14+E14)))</f>
        <v/>
      </c>
    </row>
    <row r="15" spans="1:9" x14ac:dyDescent="0.25">
      <c r="B15" s="11"/>
      <c r="C15" s="11"/>
      <c r="D15" s="12"/>
      <c r="E15" s="12"/>
      <c r="F15" s="13" t="str">
        <f>IF($A15="","",ROUND((C15*D15),2))</f>
        <v/>
      </c>
      <c r="G15" s="13" t="str">
        <f>IF($A15="","",CEILING(((F15*'Proposal'!$B$3)+(E15*'Proposal'!$B$4)),5))</f>
        <v/>
      </c>
      <c r="H15" s="13" t="str">
        <f>IF($A15="","",(B15*G15))</f>
        <v/>
      </c>
      <c r="I15" s="13" t="str">
        <f>IF($A15="","",(B15*(F15+E15)))</f>
        <v/>
      </c>
    </row>
    <row r="16" spans="1:9" x14ac:dyDescent="0.25">
      <c r="B16" s="11"/>
      <c r="C16" s="11"/>
      <c r="D16" s="12"/>
      <c r="E16" s="12"/>
      <c r="F16" s="13" t="str">
        <f>IF($A16="","",ROUND((C16*D16),2))</f>
        <v/>
      </c>
      <c r="G16" s="13" t="str">
        <f>IF($A16="","",CEILING(((F16*'Proposal'!$B$3)+(E16*'Proposal'!$B$4)),5))</f>
        <v/>
      </c>
      <c r="H16" s="13" t="str">
        <f>IF($A16="","",(B16*G16))</f>
        <v/>
      </c>
      <c r="I16" s="13" t="str">
        <f>IF($A16="","",(B16*(F16+E16)))</f>
        <v/>
      </c>
    </row>
    <row r="17" spans="1:9" x14ac:dyDescent="0.25">
      <c r="B17" s="11"/>
      <c r="C17" s="11"/>
      <c r="D17" s="12"/>
      <c r="E17" s="12"/>
      <c r="F17" s="13" t="str">
        <f>IF($A17="","",ROUND((C17*D17),2))</f>
        <v/>
      </c>
      <c r="G17" s="13" t="str">
        <f>IF($A17="","",CEILING(((F17*'Proposal'!$B$3)+(E17*'Proposal'!$B$4)),5))</f>
        <v/>
      </c>
      <c r="H17" s="13" t="str">
        <f>IF($A17="","",(B17*G17))</f>
        <v/>
      </c>
      <c r="I17" s="13" t="str">
        <f>IF($A17="","",(B17*(F17+E17)))</f>
        <v/>
      </c>
    </row>
    <row r="18" spans="1:9" x14ac:dyDescent="0.25">
      <c r="B18" s="11"/>
      <c r="C18" s="11"/>
      <c r="D18" s="12"/>
      <c r="E18" s="12"/>
      <c r="F18" s="13" t="str">
        <f>IF($A18="","",ROUND((C18*D18),2))</f>
        <v/>
      </c>
      <c r="G18" s="13" t="str">
        <f>IF($A18="","",CEILING(((F18*'Proposal'!$B$3)+(E18*'Proposal'!$B$4)),5))</f>
        <v/>
      </c>
      <c r="H18" s="13" t="str">
        <f>IF($A18="","",(B18*G18))</f>
        <v/>
      </c>
      <c r="I18" s="13" t="str">
        <f>IF($A18="","",(B18*(F18+E18)))</f>
        <v/>
      </c>
    </row>
    <row r="19" spans="1:9" x14ac:dyDescent="0.25">
      <c r="B19" s="11"/>
      <c r="C19" s="11"/>
      <c r="D19" s="12"/>
      <c r="E19" s="12"/>
      <c r="F19" s="13" t="str">
        <f>IF($A19="","",ROUND((C19*D19),2))</f>
        <v/>
      </c>
      <c r="G19" s="13" t="str">
        <f>IF($A19="","",CEILING(((F19*'Proposal'!$B$3)+(E19*'Proposal'!$B$4)),5))</f>
        <v/>
      </c>
      <c r="H19" s="13" t="str">
        <f>IF($A19="","",(B19*G19))</f>
        <v/>
      </c>
      <c r="I19" s="13" t="str">
        <f>IF($A19="","",(B19*(F19+E19)))</f>
        <v/>
      </c>
    </row>
    <row r="20" spans="1:9" x14ac:dyDescent="0.25">
      <c r="B20" s="11"/>
      <c r="C20" s="11"/>
      <c r="D20" s="12"/>
      <c r="E20" s="12"/>
      <c r="F20" s="13" t="str">
        <f>IF($A20="","",ROUND((C20*D20),2))</f>
        <v/>
      </c>
      <c r="G20" s="13" t="str">
        <f>IF($A20="","",CEILING(((F20*'Proposal'!$B$3)+(E20*'Proposal'!$B$4)),5))</f>
        <v/>
      </c>
      <c r="H20" s="13" t="str">
        <f>IF($A20="","",(B20*G20))</f>
        <v/>
      </c>
      <c r="I20" s="13" t="str">
        <f>IF($A20="","",(B20*(F20+E20)))</f>
        <v/>
      </c>
    </row>
    <row r="21" spans="1:9" x14ac:dyDescent="0.25">
      <c r="B21" s="11"/>
      <c r="C21" s="11"/>
      <c r="D21" s="12"/>
      <c r="E21" s="12"/>
      <c r="F21" s="13" t="str">
        <f>IF($A21="","",ROUND((C21*D21),2))</f>
        <v/>
      </c>
      <c r="G21" s="13" t="str">
        <f>IF($A21="","",CEILING(((F21*'Proposal'!$B$3)+(E21*'Proposal'!$B$4)),5))</f>
        <v/>
      </c>
      <c r="H21" s="13" t="str">
        <f>IF($A21="","",(B21*G21))</f>
        <v/>
      </c>
      <c r="I21" s="13" t="str">
        <f>IF($A21="","",(B21*(F21+E21)))</f>
        <v/>
      </c>
    </row>
    <row r="22" spans="1:9" x14ac:dyDescent="0.25">
      <c r="B22" s="11"/>
      <c r="C22" s="11"/>
      <c r="D22" s="12"/>
      <c r="E22" s="12"/>
      <c r="F22" s="13" t="str">
        <f>IF($A22="","",ROUND((C22*D22),2))</f>
        <v/>
      </c>
      <c r="G22" s="13" t="str">
        <f>IF($A22="","",CEILING(((F22*'Proposal'!$B$3)+(E22*'Proposal'!$B$4)),5))</f>
        <v/>
      </c>
      <c r="H22" s="13" t="str">
        <f>IF($A22="","",(B22*G22))</f>
        <v/>
      </c>
      <c r="I22" s="13" t="str">
        <f>IF($A22="","",(B22*(F22+E22)))</f>
        <v/>
      </c>
    </row>
    <row r="23" spans="1:9" x14ac:dyDescent="0.25">
      <c r="B23" s="11"/>
      <c r="C23" s="11"/>
      <c r="D23" s="12"/>
      <c r="E23" s="12"/>
      <c r="F23" s="13" t="str">
        <f>IF($A23="","",ROUND((C23*D23),2))</f>
        <v/>
      </c>
      <c r="G23" s="13" t="str">
        <f>IF($A23="","",CEILING(((F23*'Proposal'!$B$3)+(E23*'Proposal'!$B$4)),5))</f>
        <v/>
      </c>
      <c r="H23" s="13" t="str">
        <f>IF($A23="","",(B23*G23))</f>
        <v/>
      </c>
      <c r="I23" s="13" t="str">
        <f>IF($A23="","",(B23*(F23+E23)))</f>
        <v/>
      </c>
    </row>
    <row r="24" spans="1:9" x14ac:dyDescent="0.25">
      <c r="B24" s="11"/>
      <c r="C24" s="11"/>
      <c r="D24" s="12"/>
      <c r="E24" s="12"/>
      <c r="F24" s="13" t="str">
        <f>IF($A24="","",ROUND((C24*D24),2))</f>
        <v/>
      </c>
      <c r="G24" s="13" t="str">
        <f>IF($A24="","",CEILING(((F24*'Proposal'!$B$3)+(E24*'Proposal'!$B$4)),5))</f>
        <v/>
      </c>
      <c r="H24" s="13" t="str">
        <f>IF($A24="","",(B24*G24))</f>
        <v/>
      </c>
      <c r="I24" s="13" t="str">
        <f>IF($A24="","",(B24*(F24+E24)))</f>
        <v/>
      </c>
    </row>
    <row r="25" spans="1:9" x14ac:dyDescent="0.25">
      <c r="B25" s="11"/>
      <c r="C25" s="11"/>
      <c r="D25" s="12"/>
      <c r="E25" s="12"/>
      <c r="F25" s="13" t="str">
        <f>IF($A25="","",ROUND((C25*D25),2))</f>
        <v/>
      </c>
      <c r="G25" s="13" t="str">
        <f>IF($A25="","",CEILING(((F25*'Proposal'!$B$3)+(E25*'Proposal'!$B$4)),5))</f>
        <v/>
      </c>
      <c r="H25" s="13" t="str">
        <f>IF($A25="","",(B25*G25))</f>
        <v/>
      </c>
      <c r="I25" s="13" t="str">
        <f>IF($A25="","",(B25*(F25+E25)))</f>
        <v/>
      </c>
    </row>
    <row r="26" spans="1:9" x14ac:dyDescent="0.25">
      <c r="B26" s="11"/>
      <c r="C26" s="11"/>
      <c r="D26" s="12"/>
      <c r="E26" s="12"/>
      <c r="F26" s="13" t="str">
        <f>IF($A26="","",ROUND((C26*D26),2))</f>
        <v/>
      </c>
      <c r="G26" s="13" t="str">
        <f>IF($A26="","",CEILING(((F26*'Proposal'!$B$3)+(E26*'Proposal'!$B$4)),5))</f>
        <v/>
      </c>
      <c r="H26" s="13" t="str">
        <f>IF($A26="","",(B26*G26))</f>
        <v/>
      </c>
      <c r="I26" s="13" t="str">
        <f>IF($A26="","",(B26*(F26+E26)))</f>
        <v/>
      </c>
    </row>
    <row r="27" spans="1:9" x14ac:dyDescent="0.25">
      <c r="B27" s="11"/>
      <c r="C27" s="11"/>
      <c r="D27" s="12"/>
      <c r="E27" s="12"/>
      <c r="F27" s="13" t="str">
        <f>IF($A27="","",ROUND((C27*D27),2))</f>
        <v/>
      </c>
      <c r="G27" s="13" t="str">
        <f>IF($A27="","",CEILING(((F27*'Proposal'!$B$3)+(E27*'Proposal'!$B$4)),5))</f>
        <v/>
      </c>
      <c r="H27" s="13" t="str">
        <f>IF($A27="","",(B27*G27))</f>
        <v/>
      </c>
      <c r="I27" s="13" t="str">
        <f>IF($A27="","",(B27*(F27+E27)))</f>
        <v/>
      </c>
    </row>
    <row r="28" spans="1:9" x14ac:dyDescent="0.25">
      <c r="B28" s="11"/>
      <c r="C28" s="11"/>
      <c r="D28" s="12"/>
      <c r="E28" s="12"/>
      <c r="F28" s="13" t="str">
        <f>IF($A28="","",ROUND((C28*D28),2))</f>
        <v/>
      </c>
      <c r="G28" s="13" t="str">
        <f>IF($A28="","",CEILING(((F28*'Proposal'!$B$3)+(E28*'Proposal'!$B$4)),5))</f>
        <v/>
      </c>
      <c r="H28" s="13" t="str">
        <f>IF($A28="","",(B28*G28))</f>
        <v/>
      </c>
      <c r="I28" s="13" t="str">
        <f>IF($A28="","",(B28*(F28+E28)))</f>
        <v/>
      </c>
    </row>
    <row r="29" spans="1:9" x14ac:dyDescent="0.25">
      <c r="B29" s="11"/>
      <c r="C29" s="11"/>
      <c r="D29" s="12"/>
      <c r="E29" s="12"/>
      <c r="F29" s="13" t="str">
        <f>IF($A29="","",ROUND((C29*D29),2))</f>
        <v/>
      </c>
      <c r="G29" s="13" t="str">
        <f>IF($A29="","",CEILING(((F29*'Proposal'!$B$3)+(E29*'Proposal'!$B$4)),5))</f>
        <v/>
      </c>
      <c r="H29" s="13" t="str">
        <f>IF($A29="","",(B29*G29))</f>
        <v/>
      </c>
      <c r="I29" s="13" t="str">
        <f>IF($A29="","",(B29*(F29+E29)))</f>
        <v/>
      </c>
    </row>
    <row r="30" spans="1:9" x14ac:dyDescent="0.25">
      <c r="B30" s="11"/>
      <c r="C30" s="11"/>
      <c r="D30" s="12"/>
      <c r="E30" s="12"/>
      <c r="F30" s="13" t="str">
        <f>IF($A30="","",ROUND((C30*D30),2))</f>
        <v/>
      </c>
      <c r="G30" s="13" t="str">
        <f>IF($A30="","",CEILING(((F30*'Proposal'!$B$3)+(E30*'Proposal'!$B$4)),5))</f>
        <v/>
      </c>
      <c r="H30" s="13" t="str">
        <f>IF($A30="","",(B30*G30))</f>
        <v/>
      </c>
      <c r="I30" s="13" t="str">
        <f>IF($A30="","",(B30*(F30+E30)))</f>
        <v/>
      </c>
    </row>
    <row r="31" spans="1:9" x14ac:dyDescent="0.25">
      <c r="B31" s="11"/>
      <c r="C31" s="11"/>
      <c r="D31" s="12"/>
      <c r="E31" s="12"/>
      <c r="F31" s="13" t="str">
        <f>IF($A31="","",ROUND((C31*D31),2))</f>
        <v/>
      </c>
      <c r="G31" s="13" t="str">
        <f>IF($A31="","",CEILING(((F31*'Proposal'!$B$3)+(E31*'Proposal'!$B$4)),5))</f>
        <v/>
      </c>
      <c r="H31" s="13" t="str">
        <f>IF($A31="","",(B31*G31))</f>
        <v/>
      </c>
      <c r="I31" s="13" t="str">
        <f>IF($A31="","",(B31*(F31+E31)))</f>
        <v/>
      </c>
    </row>
    <row r="32" spans="1:9" x14ac:dyDescent="0.25">
      <c r="B32" s="11"/>
      <c r="C32" s="11"/>
      <c r="D32" s="12"/>
      <c r="E32" s="12"/>
      <c r="F32" s="13" t="str">
        <f>IF($A32="","",ROUND((C32*D32),2))</f>
        <v/>
      </c>
      <c r="G32" s="13" t="str">
        <f>IF($A32="","",CEILING(((F32*'Proposal'!$B$3)+(E32*'Proposal'!$B$4)),5))</f>
        <v/>
      </c>
      <c r="H32" s="13" t="str">
        <f>IF($A32="","",(B32*G32))</f>
        <v/>
      </c>
      <c r="I32" s="13" t="str">
        <f>IF($A32="","",(B32*(F32+E32)))</f>
        <v/>
      </c>
    </row>
    <row r="33" spans="1:9" x14ac:dyDescent="0.25">
      <c r="B33" s="11"/>
      <c r="C33" s="11"/>
      <c r="D33" s="12"/>
      <c r="E33" s="12"/>
      <c r="F33" s="13" t="str">
        <f>IF($A33="","",ROUND((C33*D33),2))</f>
        <v/>
      </c>
      <c r="G33" s="13" t="str">
        <f>IF($A33="","",CEILING(((F33*'Proposal'!$B$3)+(E33*'Proposal'!$B$4)),5))</f>
        <v/>
      </c>
      <c r="H33" s="13" t="str">
        <f>IF($A33="","",(B33*G33))</f>
        <v/>
      </c>
      <c r="I33" s="13" t="str">
        <f>IF($A33="","",(B33*(F33+E33)))</f>
        <v/>
      </c>
    </row>
    <row r="34" spans="1:9" x14ac:dyDescent="0.25">
      <c r="B34" s="11"/>
      <c r="C34" s="11"/>
      <c r="D34" s="12"/>
      <c r="E34" s="12"/>
      <c r="F34" s="13" t="str">
        <f>IF($A34="","",ROUND((C34*D34),2))</f>
        <v/>
      </c>
      <c r="G34" s="13" t="str">
        <f>IF($A34="","",CEILING(((F34*'Proposal'!$B$3)+(E34*'Proposal'!$B$4)),5))</f>
        <v/>
      </c>
      <c r="H34" s="13" t="str">
        <f>IF($A34="","",(B34*G34))</f>
        <v/>
      </c>
      <c r="I34" s="13" t="str">
        <f>IF($A34="","",(B34*(F34+E34)))</f>
        <v/>
      </c>
    </row>
    <row r="35" spans="1:9" x14ac:dyDescent="0.25">
      <c r="B35" s="11"/>
      <c r="C35" s="11"/>
      <c r="D35" s="12"/>
      <c r="E35" s="12"/>
      <c r="F35" s="13" t="str">
        <f>IF($A35="","",ROUND((C35*D35),2))</f>
        <v/>
      </c>
      <c r="G35" s="13" t="str">
        <f>IF($A35="","",CEILING(((F35*'Proposal'!$B$3)+(E35*'Proposal'!$B$4)),5))</f>
        <v/>
      </c>
      <c r="H35" s="13" t="str">
        <f>IF($A35="","",(B35*G35))</f>
        <v/>
      </c>
      <c r="I35" s="13" t="str">
        <f>IF($A35="","",(B35*(F35+E35)))</f>
        <v/>
      </c>
    </row>
    <row r="36" spans="1:9" x14ac:dyDescent="0.25">
      <c r="B36" s="11"/>
      <c r="C36" s="11"/>
      <c r="D36" s="12"/>
      <c r="E36" s="12"/>
      <c r="F36" s="13" t="str">
        <f>IF($A36="","",ROUND((C36*D36),2))</f>
        <v/>
      </c>
      <c r="G36" s="13" t="str">
        <f>IF($A36="","",CEILING(((F36*'Proposal'!$B$3)+(E36*'Proposal'!$B$4)),5))</f>
        <v/>
      </c>
      <c r="H36" s="13" t="str">
        <f>IF($A36="","",(B36*G36))</f>
        <v/>
      </c>
      <c r="I36" s="13" t="str">
        <f>IF($A36="","",(B36*(F36+E36)))</f>
        <v/>
      </c>
    </row>
    <row r="37" spans="1:9" x14ac:dyDescent="0.25">
      <c r="B37" s="11"/>
      <c r="C37" s="11"/>
      <c r="D37" s="12"/>
      <c r="E37" s="12"/>
      <c r="F37" s="13" t="str">
        <f>IF($A37="","",ROUND((C37*D37),2))</f>
        <v/>
      </c>
      <c r="G37" s="13" t="str">
        <f>IF($A37="","",CEILING(((F37*'Proposal'!$B$3)+(E37*'Proposal'!$B$4)),5))</f>
        <v/>
      </c>
      <c r="H37" s="13" t="str">
        <f>IF($A37="","",(B37*G37))</f>
        <v/>
      </c>
      <c r="I37" s="13" t="str">
        <f>IF($A37="","",(B37*(F37+E37)))</f>
        <v/>
      </c>
    </row>
    <row r="38" spans="1:9" x14ac:dyDescent="0.25">
      <c r="B38" s="11"/>
      <c r="C38" s="11"/>
      <c r="D38" s="12"/>
      <c r="E38" s="12"/>
      <c r="F38" s="13" t="str">
        <f>IF($A38="","",ROUND((C38*D38),2))</f>
        <v/>
      </c>
      <c r="G38" s="13" t="str">
        <f>IF($A38="","",CEILING(((F38*'Proposal'!$B$3)+(E38*'Proposal'!$B$4)),5))</f>
        <v/>
      </c>
      <c r="H38" s="13" t="str">
        <f>IF($A38="","",(B38*G38))</f>
        <v/>
      </c>
      <c r="I38" s="13" t="str">
        <f>IF($A38="","",(B38*(F38+E38)))</f>
        <v/>
      </c>
    </row>
    <row r="39" spans="1:9" x14ac:dyDescent="0.25">
      <c r="B39" s="11"/>
      <c r="C39" s="11"/>
      <c r="D39" s="12"/>
      <c r="E39" s="12"/>
      <c r="F39" s="13" t="str">
        <f>IF($A39="","",ROUND((C39*D39),2))</f>
        <v/>
      </c>
      <c r="G39" s="13" t="str">
        <f>IF($A39="","",CEILING(((F39*'Proposal'!$B$3)+(E39*'Proposal'!$B$4)),5))</f>
        <v/>
      </c>
      <c r="H39" s="13" t="str">
        <f>IF($A39="","",(B39*G39))</f>
        <v/>
      </c>
      <c r="I39" s="13" t="str">
        <f>IF($A39="","",(B39*(F39+E39)))</f>
        <v/>
      </c>
    </row>
    <row r="40" spans="1:9" x14ac:dyDescent="0.25">
      <c r="B40" s="11"/>
      <c r="C40" s="11"/>
      <c r="D40" s="12"/>
      <c r="E40" s="12"/>
      <c r="F40" s="13" t="str">
        <f>IF($A40="","",ROUND((C40*D40),2))</f>
        <v/>
      </c>
      <c r="G40" s="13" t="str">
        <f>IF($A40="","",CEILING(((F40*'Proposal'!$B$3)+(E40*'Proposal'!$B$4)),5))</f>
        <v/>
      </c>
      <c r="H40" s="13" t="str">
        <f>IF($A40="","",(B40*G40))</f>
        <v/>
      </c>
      <c r="I40" s="13" t="str">
        <f>IF($A40="","",(B40*(F40+E40)))</f>
        <v/>
      </c>
    </row>
    <row r="41" spans="1:9" x14ac:dyDescent="0.25">
      <c r="B41" s="11"/>
      <c r="C41" s="11"/>
      <c r="D41" s="12"/>
      <c r="E41" s="12"/>
      <c r="F41" s="13" t="str">
        <f>IF($A41="","",ROUND((C41*D41),2))</f>
        <v/>
      </c>
      <c r="G41" s="13" t="str">
        <f>IF($A41="","",CEILING(((F41*'Proposal'!$B$3)+(E41*'Proposal'!$B$4)),5))</f>
        <v/>
      </c>
      <c r="H41" s="13" t="str">
        <f>IF($A41="","",(B41*G41))</f>
        <v/>
      </c>
      <c r="I41" s="13" t="str">
        <f>IF($A41="","",(B41*(F41+E41)))</f>
        <v/>
      </c>
    </row>
    <row r="42" spans="1:9" x14ac:dyDescent="0.25">
      <c r="B42" s="11"/>
      <c r="C42" s="11"/>
      <c r="D42" s="12"/>
      <c r="E42" s="12"/>
      <c r="F42" s="13" t="str">
        <f>IF($A42="","",ROUND((C42*D42),2))</f>
        <v/>
      </c>
      <c r="G42" s="13" t="str">
        <f>IF($A42="","",CEILING(((F42*'Proposal'!$B$3)+(E42*'Proposal'!$B$4)),5))</f>
        <v/>
      </c>
      <c r="H42" s="13" t="str">
        <f>IF($A42="","",(B42*G42))</f>
        <v/>
      </c>
      <c r="I42" s="13" t="str">
        <f>IF($A42="","",(B42*(F42+E42)))</f>
        <v/>
      </c>
    </row>
    <row r="43" spans="1:9" x14ac:dyDescent="0.25">
      <c r="B43" s="11"/>
      <c r="C43" s="11"/>
      <c r="D43" s="12"/>
      <c r="E43" s="12"/>
      <c r="F43" s="13" t="str">
        <f>IF($A43="","",ROUND((C43*D43),2))</f>
        <v/>
      </c>
      <c r="G43" s="13" t="str">
        <f>IF($A43="","",CEILING(((F43*'Proposal'!$B$3)+(E43*'Proposal'!$B$4)),5))</f>
        <v/>
      </c>
      <c r="H43" s="13" t="str">
        <f>IF($A43="","",(B43*G43))</f>
        <v/>
      </c>
      <c r="I43" s="13" t="str">
        <f>IF($A43="","",(B43*(F43+E43)))</f>
        <v/>
      </c>
    </row>
    <row r="44" spans="1:9" x14ac:dyDescent="0.25">
      <c r="B44" s="11"/>
      <c r="C44" s="11"/>
      <c r="D44" s="12"/>
      <c r="E44" s="12"/>
      <c r="F44" s="13" t="str">
        <f>IF($A44="","",ROUND((C44*D44),2))</f>
        <v/>
      </c>
      <c r="G44" s="13" t="str">
        <f>IF($A44="","",CEILING(((F44*'Proposal'!$B$3)+(E44*'Proposal'!$B$4)),5))</f>
        <v/>
      </c>
      <c r="H44" s="13" t="str">
        <f>IF($A44="","",(B44*G44))</f>
        <v/>
      </c>
      <c r="I44" s="13" t="str">
        <f>IF($A44="","",(B44*(F44+E44)))</f>
        <v/>
      </c>
    </row>
    <row r="45" spans="1:9" x14ac:dyDescent="0.25">
      <c r="B45" s="11"/>
      <c r="C45" s="11"/>
      <c r="D45" s="12"/>
      <c r="E45" s="12"/>
      <c r="F45" s="13" t="str">
        <f>IF($A45="","",ROUND((C45*D45),2))</f>
        <v/>
      </c>
      <c r="G45" s="13" t="str">
        <f>IF($A45="","",CEILING(((F45*'Proposal'!$B$3)+(E45*'Proposal'!$B$4)),5))</f>
        <v/>
      </c>
      <c r="H45" s="13" t="str">
        <f>IF($A45="","",(B45*G45))</f>
        <v/>
      </c>
      <c r="I45" s="13" t="str">
        <f>IF($A45="","",(B45*(F45+E45)))</f>
        <v/>
      </c>
    </row>
    <row r="46" spans="1:9" x14ac:dyDescent="0.25">
      <c r="B46" s="11"/>
      <c r="C46" s="11"/>
      <c r="D46" s="12"/>
      <c r="E46" s="12"/>
      <c r="F46" s="13" t="str">
        <f>IF($A46="","",ROUND((C46*D46),2))</f>
        <v/>
      </c>
      <c r="G46" s="13" t="str">
        <f>IF($A46="","",CEILING(((F46*'Proposal'!$B$3)+(E46*'Proposal'!$B$4)),5))</f>
        <v/>
      </c>
      <c r="H46" s="13" t="str">
        <f>IF($A46="","",(B46*G46))</f>
        <v/>
      </c>
      <c r="I46" s="13" t="str">
        <f>IF($A46="","",(B46*(F46+E46)))</f>
        <v/>
      </c>
    </row>
    <row r="47" spans="1:9" x14ac:dyDescent="0.25">
      <c r="B47" s="11"/>
      <c r="C47" s="11"/>
      <c r="D47" s="12"/>
      <c r="E47" s="12"/>
      <c r="F47" s="13" t="str">
        <f>IF($A47="","",ROUND((C47*D47),2))</f>
        <v/>
      </c>
      <c r="G47" s="13" t="str">
        <f>IF($A47="","",CEILING(((F47*'Proposal'!$B$3)+(E47*'Proposal'!$B$4)),5))</f>
        <v/>
      </c>
      <c r="H47" s="13" t="str">
        <f>IF($A47="","",(B47*G47))</f>
        <v/>
      </c>
      <c r="I47" s="13" t="str">
        <f>IF($A47="","",(B47*(F47+E47)))</f>
        <v/>
      </c>
    </row>
    <row r="48" spans="1:9" x14ac:dyDescent="0.25">
      <c r="B48" s="11"/>
      <c r="C48" s="11"/>
      <c r="D48" s="12"/>
      <c r="E48" s="12"/>
      <c r="F48" s="13" t="str">
        <f>IF($A48="","",ROUND((C48*D48),2))</f>
        <v/>
      </c>
      <c r="G48" s="13" t="str">
        <f>IF($A48="","",CEILING(((F48*'Proposal'!$B$3)+(E48*'Proposal'!$B$4)),5))</f>
        <v/>
      </c>
      <c r="H48" s="13" t="str">
        <f>IF($A48="","",(B48*G48))</f>
        <v/>
      </c>
      <c r="I48" s="13" t="str">
        <f>IF($A48="","",(B48*(F48+E48)))</f>
        <v/>
      </c>
    </row>
    <row r="49" spans="1:9" x14ac:dyDescent="0.25">
      <c r="B49" s="11"/>
      <c r="C49" s="11"/>
      <c r="D49" s="12"/>
      <c r="E49" s="12"/>
      <c r="F49" s="13" t="str">
        <f>IF($A49="","",ROUND((C49*D49),2))</f>
        <v/>
      </c>
      <c r="G49" s="13" t="str">
        <f>IF($A49="","",CEILING(((F49*'Proposal'!$B$3)+(E49*'Proposal'!$B$4)),5))</f>
        <v/>
      </c>
      <c r="H49" s="13" t="str">
        <f>IF($A49="","",(B49*G49))</f>
        <v/>
      </c>
      <c r="I49" s="13" t="str">
        <f>IF($A49="","",(B49*(F49+E49)))</f>
        <v/>
      </c>
    </row>
    <row r="50" spans="1:9" x14ac:dyDescent="0.25">
      <c r="B50" s="11"/>
      <c r="C50" s="11"/>
      <c r="D50" s="12"/>
      <c r="E50" s="12"/>
      <c r="F50" s="13" t="str">
        <f>IF($A50="","",ROUND((C50*D50),2))</f>
        <v/>
      </c>
      <c r="G50" s="13" t="str">
        <f>IF($A50="","",CEILING(((F50*'Proposal'!$B$3)+(E50*'Proposal'!$B$4)),5))</f>
        <v/>
      </c>
      <c r="H50" s="13" t="str">
        <f>IF($A50="","",(B50*G50))</f>
        <v/>
      </c>
      <c r="I50" s="13" t="str">
        <f>IF($A50="","",(B50*(F50+E50)))</f>
        <v/>
      </c>
    </row>
    <row r="51" spans="1:9" x14ac:dyDescent="0.25">
      <c r="B51" s="11"/>
      <c r="C51" s="11"/>
      <c r="D51" s="12"/>
      <c r="E51" s="12"/>
      <c r="F51" s="13" t="str">
        <f>IF($A51="","",ROUND((C51*D51),2))</f>
        <v/>
      </c>
      <c r="G51" s="13" t="str">
        <f>IF($A51="","",CEILING(((F51*'Proposal'!$B$3)+(E51*'Proposal'!$B$4)),5))</f>
        <v/>
      </c>
      <c r="H51" s="13" t="str">
        <f>IF($A51="","",(B51*G51))</f>
        <v/>
      </c>
      <c r="I51" s="13" t="str">
        <f>IF($A51="","",(B51*(F51+E51)))</f>
        <v/>
      </c>
    </row>
    <row r="52" spans="1:9" x14ac:dyDescent="0.25">
      <c r="B52" s="11"/>
      <c r="C52" s="11"/>
      <c r="D52" s="12"/>
      <c r="E52" s="12"/>
      <c r="F52" s="13" t="str">
        <f>IF($A52="","",ROUND((C52*D52),2))</f>
        <v/>
      </c>
      <c r="G52" s="13" t="str">
        <f>IF($A52="","",CEILING(((F52*'Proposal'!$B$3)+(E52*'Proposal'!$B$4)),5))</f>
        <v/>
      </c>
      <c r="H52" s="13" t="str">
        <f>IF($A52="","",(B52*G52))</f>
        <v/>
      </c>
      <c r="I52" s="13" t="str">
        <f>IF($A52="","",(B52*(F52+E52)))</f>
        <v/>
      </c>
    </row>
    <row r="53" spans="1:9" x14ac:dyDescent="0.25">
      <c r="B53" s="11"/>
      <c r="C53" s="11"/>
      <c r="D53" s="12"/>
      <c r="E53" s="12"/>
      <c r="F53" s="13" t="str">
        <f>IF($A53="","",ROUND((C53*D53),2))</f>
        <v/>
      </c>
      <c r="G53" s="13" t="str">
        <f>IF($A53="","",CEILING(((F53*'Proposal'!$B$3)+(E53*'Proposal'!$B$4)),5))</f>
        <v/>
      </c>
      <c r="H53" s="13" t="str">
        <f>IF($A53="","",(B53*G53))</f>
        <v/>
      </c>
      <c r="I53" s="13" t="str">
        <f>IF($A53="","",(B53*(F53+E53)))</f>
        <v/>
      </c>
    </row>
    <row r="54" spans="1:9" x14ac:dyDescent="0.25">
      <c r="B54" s="11"/>
      <c r="C54" s="11"/>
      <c r="D54" s="12"/>
      <c r="E54" s="12"/>
      <c r="F54" s="13" t="str">
        <f>IF($A54="","",ROUND((C54*D54),2))</f>
        <v/>
      </c>
      <c r="G54" s="13" t="str">
        <f>IF($A54="","",CEILING(((F54*'Proposal'!$B$3)+(E54*'Proposal'!$B$4)),5))</f>
        <v/>
      </c>
      <c r="H54" s="13" t="str">
        <f>IF($A54="","",(B54*G54))</f>
        <v/>
      </c>
      <c r="I54" s="13" t="str">
        <f>IF($A54="","",(B54*(F54+E54)))</f>
        <v/>
      </c>
    </row>
    <row r="55" spans="1:9" x14ac:dyDescent="0.25">
      <c r="B55" s="11"/>
      <c r="C55" s="11"/>
      <c r="D55" s="12"/>
      <c r="E55" s="12"/>
      <c r="F55" s="13" t="str">
        <f>IF($A55="","",ROUND((C55*D55),2))</f>
        <v/>
      </c>
      <c r="G55" s="13" t="str">
        <f>IF($A55="","",CEILING(((F55*'Proposal'!$B$3)+(E55*'Proposal'!$B$4)),5))</f>
        <v/>
      </c>
      <c r="H55" s="13" t="str">
        <f>IF($A55="","",(B55*G55))</f>
        <v/>
      </c>
      <c r="I55" s="13" t="str">
        <f>IF($A55="","",(B55*(F55+E55)))</f>
        <v/>
      </c>
    </row>
    <row r="56" spans="1:9" x14ac:dyDescent="0.25">
      <c r="B56" s="11"/>
      <c r="C56" s="11"/>
      <c r="D56" s="12"/>
      <c r="E56" s="12"/>
      <c r="F56" s="13" t="str">
        <f>IF($A56="","",ROUND((C56*D56),2))</f>
        <v/>
      </c>
      <c r="G56" s="13" t="str">
        <f>IF($A56="","",CEILING(((F56*'Proposal'!$B$3)+(E56*'Proposal'!$B$4)),5))</f>
        <v/>
      </c>
      <c r="H56" s="13" t="str">
        <f>IF($A56="","",(B56*G56))</f>
        <v/>
      </c>
      <c r="I56" s="13" t="str">
        <f>IF($A56="","",(B56*(F56+E56)))</f>
        <v/>
      </c>
    </row>
    <row r="57" spans="1:9" x14ac:dyDescent="0.25">
      <c r="B57" s="11"/>
      <c r="C57" s="11"/>
      <c r="D57" s="12"/>
      <c r="E57" s="12"/>
      <c r="F57" s="13" t="str">
        <f>IF($A57="","",ROUND((C57*D57),2))</f>
        <v/>
      </c>
      <c r="G57" s="13" t="str">
        <f>IF($A57="","",CEILING(((F57*'Proposal'!$B$3)+(E57*'Proposal'!$B$4)),5))</f>
        <v/>
      </c>
      <c r="H57" s="13" t="str">
        <f>IF($A57="","",(B57*G57))</f>
        <v/>
      </c>
      <c r="I57" s="13" t="str">
        <f>IF($A57="","",(B57*(F57+E57)))</f>
        <v/>
      </c>
    </row>
    <row r="58" spans="1:9" x14ac:dyDescent="0.25">
      <c r="B58" s="11"/>
      <c r="C58" s="11"/>
      <c r="D58" s="12"/>
      <c r="E58" s="12"/>
      <c r="F58" s="13" t="str">
        <f>IF($A58="","",ROUND((C58*D58),2))</f>
        <v/>
      </c>
      <c r="G58" s="13" t="str">
        <f>IF($A58="","",CEILING(((F58*'Proposal'!$B$3)+(E58*'Proposal'!$B$4)),5))</f>
        <v/>
      </c>
      <c r="H58" s="13" t="str">
        <f>IF($A58="","",(B58*G58))</f>
        <v/>
      </c>
      <c r="I58" s="13" t="str">
        <f>IF($A58="","",(B58*(F58+E58)))</f>
        <v/>
      </c>
    </row>
    <row r="59" spans="1:9" x14ac:dyDescent="0.25">
      <c r="B59" s="11"/>
      <c r="C59" s="11"/>
      <c r="D59" s="12"/>
      <c r="E59" s="12"/>
      <c r="F59" s="13" t="str">
        <f>IF($A59="","",ROUND((C59*D59),2))</f>
        <v/>
      </c>
      <c r="G59" s="13" t="str">
        <f>IF($A59="","",CEILING(((F59*'Proposal'!$B$3)+(E59*'Proposal'!$B$4)),5))</f>
        <v/>
      </c>
      <c r="H59" s="13" t="str">
        <f>IF($A59="","",(B59*G59))</f>
        <v/>
      </c>
      <c r="I59" s="13" t="str">
        <f>IF($A59="","",(B59*(F59+E59)))</f>
        <v/>
      </c>
    </row>
    <row r="60" spans="1:9" x14ac:dyDescent="0.25">
      <c r="B60" s="11"/>
      <c r="C60" s="11"/>
      <c r="D60" s="12"/>
      <c r="E60" s="12"/>
      <c r="F60" s="13" t="str">
        <f>IF($A60="","",ROUND((C60*D60),2))</f>
        <v/>
      </c>
      <c r="G60" s="13" t="str">
        <f>IF($A60="","",CEILING(((F60*'Proposal'!$B$3)+(E60*'Proposal'!$B$4)),5))</f>
        <v/>
      </c>
      <c r="H60" s="13" t="str">
        <f>IF($A60="","",(B60*G60))</f>
        <v/>
      </c>
      <c r="I60" s="13" t="str">
        <f>IF($A60="","",(B60*(F60+E60)))</f>
        <v/>
      </c>
    </row>
    <row r="61" spans="1:9" x14ac:dyDescent="0.25">
      <c r="B61" s="11"/>
      <c r="C61" s="11"/>
      <c r="D61" s="12"/>
      <c r="E61" s="12"/>
      <c r="F61" s="13" t="str">
        <f>IF($A61="","",ROUND((C61*D61),2))</f>
        <v/>
      </c>
      <c r="G61" s="13" t="str">
        <f>IF($A61="","",CEILING(((F61*'Proposal'!$B$3)+(E61*'Proposal'!$B$4)),5))</f>
        <v/>
      </c>
      <c r="H61" s="13" t="str">
        <f>IF($A61="","",(B61*G61))</f>
        <v/>
      </c>
      <c r="I61" s="13" t="str">
        <f>IF($A61="","",(B61*(F61+E61)))</f>
        <v/>
      </c>
    </row>
    <row r="62" spans="1:9" x14ac:dyDescent="0.25">
      <c r="B62" s="11"/>
      <c r="C62" s="11"/>
      <c r="D62" s="12"/>
      <c r="E62" s="12"/>
      <c r="F62" s="13" t="str">
        <f>IF($A62="","",ROUND((C62*D62),2))</f>
        <v/>
      </c>
      <c r="G62" s="13" t="str">
        <f>IF($A62="","",CEILING(((F62*'Proposal'!$B$3)+(E62*'Proposal'!$B$4)),5))</f>
        <v/>
      </c>
      <c r="H62" s="13" t="str">
        <f>IF($A62="","",(B62*G62))</f>
        <v/>
      </c>
      <c r="I62" s="13" t="str">
        <f>IF($A62="","",(B62*(F62+E62)))</f>
        <v/>
      </c>
    </row>
    <row r="63" spans="1:9" x14ac:dyDescent="0.25">
      <c r="B63" s="11"/>
      <c r="C63" s="11"/>
      <c r="D63" s="12"/>
      <c r="E63" s="12"/>
      <c r="F63" s="13" t="str">
        <f>IF($A63="","",ROUND((C63*D63),2))</f>
        <v/>
      </c>
      <c r="G63" s="13" t="str">
        <f>IF($A63="","",CEILING(((F63*'Proposal'!$B$3)+(E63*'Proposal'!$B$4)),5))</f>
        <v/>
      </c>
      <c r="H63" s="13" t="str">
        <f>IF($A63="","",(B63*G63))</f>
        <v/>
      </c>
      <c r="I63" s="13" t="str">
        <f>IF($A63="","",(B63*(F63+E63)))</f>
        <v/>
      </c>
    </row>
    <row r="64" spans="1:9" x14ac:dyDescent="0.25">
      <c r="B64" s="11"/>
      <c r="C64" s="11"/>
      <c r="D64" s="12"/>
      <c r="E64" s="12"/>
      <c r="F64" s="13" t="str">
        <f>IF($A64="","",ROUND((C64*D64),2))</f>
        <v/>
      </c>
      <c r="G64" s="13" t="str">
        <f>IF($A64="","",CEILING(((F64*'Proposal'!$B$3)+(E64*'Proposal'!$B$4)),5))</f>
        <v/>
      </c>
      <c r="H64" s="13" t="str">
        <f>IF($A64="","",(B64*G64))</f>
        <v/>
      </c>
      <c r="I64" s="13" t="str">
        <f>IF($A64="","",(B64*(F64+E64)))</f>
        <v/>
      </c>
    </row>
    <row r="65" spans="1:9" x14ac:dyDescent="0.25">
      <c r="B65" s="11"/>
      <c r="C65" s="11"/>
      <c r="D65" s="12"/>
      <c r="E65" s="12"/>
      <c r="F65" s="13" t="str">
        <f>IF($A65="","",ROUND((C65*D65),2))</f>
        <v/>
      </c>
      <c r="G65" s="13" t="str">
        <f>IF($A65="","",CEILING(((F65*'Proposal'!$B$3)+(E65*'Proposal'!$B$4)),5))</f>
        <v/>
      </c>
      <c r="H65" s="13" t="str">
        <f>IF($A65="","",(B65*G65))</f>
        <v/>
      </c>
      <c r="I65" s="13" t="str">
        <f>IF($A65="","",(B65*(F65+E65)))</f>
        <v/>
      </c>
    </row>
    <row r="66" spans="1:9" x14ac:dyDescent="0.25">
      <c r="B66" s="11"/>
      <c r="C66" s="11"/>
      <c r="D66" s="12"/>
      <c r="E66" s="12"/>
      <c r="F66" s="13" t="str">
        <f>IF($A66="","",ROUND((C66*D66),2))</f>
        <v/>
      </c>
      <c r="G66" s="13" t="str">
        <f>IF($A66="","",CEILING(((F66*'Proposal'!$B$3)+(E66*'Proposal'!$B$4)),5))</f>
        <v/>
      </c>
      <c r="H66" s="13" t="str">
        <f>IF($A66="","",(B66*G66))</f>
        <v/>
      </c>
      <c r="I66" s="13" t="str">
        <f>IF($A66="","",(B66*(F66+E66)))</f>
        <v/>
      </c>
    </row>
    <row r="67" spans="1:9" x14ac:dyDescent="0.25">
      <c r="B67" s="11"/>
      <c r="C67" s="11"/>
      <c r="D67" s="12"/>
      <c r="E67" s="12"/>
      <c r="F67" s="13" t="str">
        <f>IF($A67="","",ROUND((C67*D67),2))</f>
        <v/>
      </c>
      <c r="G67" s="13" t="str">
        <f>IF($A67="","",CEILING(((F67*'Proposal'!$B$3)+(E67*'Proposal'!$B$4)),5))</f>
        <v/>
      </c>
      <c r="H67" s="13" t="str">
        <f>IF($A67="","",(B67*G67))</f>
        <v/>
      </c>
      <c r="I67" s="13" t="str">
        <f>IF($A67="","",(B67*(F67+E67)))</f>
        <v/>
      </c>
    </row>
    <row r="68" spans="1:9" x14ac:dyDescent="0.25">
      <c r="B68" s="11"/>
      <c r="C68" s="11"/>
      <c r="D68" s="12"/>
      <c r="E68" s="12"/>
      <c r="F68" s="13" t="str">
        <f>IF($A68="","",ROUND((C68*D68),2))</f>
        <v/>
      </c>
      <c r="G68" s="13" t="str">
        <f>IF($A68="","",CEILING(((F68*'Proposal'!$B$3)+(E68*'Proposal'!$B$4)),5))</f>
        <v/>
      </c>
      <c r="H68" s="13" t="str">
        <f>IF($A68="","",(B68*G68))</f>
        <v/>
      </c>
      <c r="I68" s="13" t="str">
        <f>IF($A68="","",(B68*(F68+E68)))</f>
        <v/>
      </c>
    </row>
    <row r="69" spans="1:9" x14ac:dyDescent="0.25">
      <c r="B69" s="11"/>
      <c r="C69" s="11"/>
      <c r="D69" s="12"/>
      <c r="E69" s="12"/>
      <c r="F69" s="13" t="str">
        <f>IF($A69="","",ROUND((C69*D69),2))</f>
        <v/>
      </c>
      <c r="G69" s="13" t="str">
        <f>IF($A69="","",CEILING(((F69*'Proposal'!$B$3)+(E69*'Proposal'!$B$4)),5))</f>
        <v/>
      </c>
      <c r="H69" s="13" t="str">
        <f>IF($A69="","",(B69*G69))</f>
        <v/>
      </c>
      <c r="I69" s="13" t="str">
        <f>IF($A69="","",(B69*(F69+E69)))</f>
        <v/>
      </c>
    </row>
    <row r="70" spans="1:9" x14ac:dyDescent="0.25">
      <c r="B70" s="11"/>
      <c r="C70" s="11"/>
      <c r="D70" s="12"/>
      <c r="E70" s="12"/>
      <c r="F70" s="13" t="str">
        <f>IF($A70="","",ROUND((C70*D70),2))</f>
        <v/>
      </c>
      <c r="G70" s="13" t="str">
        <f>IF($A70="","",CEILING(((F70*'Proposal'!$B$3)+(E70*'Proposal'!$B$4)),5))</f>
        <v/>
      </c>
      <c r="H70" s="13" t="str">
        <f>IF($A70="","",(B70*G70))</f>
        <v/>
      </c>
      <c r="I70" s="13" t="str">
        <f>IF($A70="","",(B70*(F70+E70)))</f>
        <v/>
      </c>
    </row>
    <row r="71" spans="1:9" x14ac:dyDescent="0.25">
      <c r="B71" s="11"/>
      <c r="C71" s="11"/>
      <c r="D71" s="12"/>
      <c r="E71" s="12"/>
      <c r="F71" s="13" t="str">
        <f>IF($A71="","",ROUND((C71*D71),2))</f>
        <v/>
      </c>
      <c r="G71" s="13" t="str">
        <f>IF($A71="","",CEILING(((F71*'Proposal'!$B$3)+(E71*'Proposal'!$B$4)),5))</f>
        <v/>
      </c>
      <c r="H71" s="13" t="str">
        <f>IF($A71="","",(B71*G71))</f>
        <v/>
      </c>
      <c r="I71" s="13" t="str">
        <f>IF($A71="","",(B71*(F71+E71)))</f>
        <v/>
      </c>
    </row>
    <row r="72" spans="1:9" x14ac:dyDescent="0.25">
      <c r="B72" s="11"/>
      <c r="C72" s="11"/>
      <c r="D72" s="12"/>
      <c r="E72" s="12"/>
      <c r="F72" s="13" t="str">
        <f>IF($A72="","",ROUND((C72*D72),2))</f>
        <v/>
      </c>
      <c r="G72" s="13" t="str">
        <f>IF($A72="","",CEILING(((F72*'Proposal'!$B$3)+(E72*'Proposal'!$B$4)),5))</f>
        <v/>
      </c>
      <c r="H72" s="13" t="str">
        <f>IF($A72="","",(B72*G72))</f>
        <v/>
      </c>
      <c r="I72" s="13" t="str">
        <f>IF($A72="","",(B72*(F72+E72)))</f>
        <v/>
      </c>
    </row>
    <row r="73" spans="1:9" x14ac:dyDescent="0.25">
      <c r="B73" s="11"/>
      <c r="C73" s="11"/>
      <c r="D73" s="12"/>
      <c r="E73" s="12"/>
      <c r="F73" s="13" t="str">
        <f>IF($A73="","",ROUND((C73*D73),2))</f>
        <v/>
      </c>
      <c r="G73" s="13" t="str">
        <f>IF($A73="","",CEILING(((F73*'Proposal'!$B$3)+(E73*'Proposal'!$B$4)),5))</f>
        <v/>
      </c>
      <c r="H73" s="13" t="str">
        <f>IF($A73="","",(B73*G73))</f>
        <v/>
      </c>
      <c r="I73" s="13" t="str">
        <f>IF($A73="","",(B73*(F73+E73)))</f>
        <v/>
      </c>
    </row>
    <row r="74" spans="1:9" x14ac:dyDescent="0.25">
      <c r="B74" s="11"/>
      <c r="C74" s="11"/>
      <c r="D74" s="12"/>
      <c r="E74" s="12"/>
      <c r="F74" s="13" t="str">
        <f>IF($A74="","",ROUND((C74*D74),2))</f>
        <v/>
      </c>
      <c r="G74" s="13" t="str">
        <f>IF($A74="","",CEILING(((F74*'Proposal'!$B$3)+(E74*'Proposal'!$B$4)),5))</f>
        <v/>
      </c>
      <c r="H74" s="13" t="str">
        <f>IF($A74="","",(B74*G74))</f>
        <v/>
      </c>
      <c r="I74" s="13" t="str">
        <f>IF($A74="","",(B74*(F74+E74)))</f>
        <v/>
      </c>
    </row>
    <row r="75" spans="1:9" x14ac:dyDescent="0.25">
      <c r="B75" s="11"/>
      <c r="C75" s="11"/>
      <c r="D75" s="12"/>
      <c r="E75" s="12"/>
      <c r="F75" s="13" t="str">
        <f>IF($A75="","",ROUND((C75*D75),2))</f>
        <v/>
      </c>
      <c r="G75" s="13" t="str">
        <f>IF($A75="","",CEILING(((F75*'Proposal'!$B$3)+(E75*'Proposal'!$B$4)),5))</f>
        <v/>
      </c>
      <c r="H75" s="13" t="str">
        <f>IF($A75="","",(B75*G75))</f>
        <v/>
      </c>
      <c r="I75" s="13" t="str">
        <f>IF($A75="","",(B75*(F75+E75)))</f>
        <v/>
      </c>
    </row>
    <row r="76" spans="1:9" x14ac:dyDescent="0.25">
      <c r="B76" s="11"/>
      <c r="C76" s="11"/>
      <c r="D76" s="12"/>
      <c r="E76" s="12"/>
      <c r="F76" s="13" t="str">
        <f>IF($A76="","",ROUND((C76*D76),2))</f>
        <v/>
      </c>
      <c r="G76" s="13" t="str">
        <f>IF($A76="","",CEILING(((F76*'Proposal'!$B$3)+(E76*'Proposal'!$B$4)),5))</f>
        <v/>
      </c>
      <c r="H76" s="13" t="str">
        <f>IF($A76="","",(B76*G76))</f>
        <v/>
      </c>
      <c r="I76" s="13" t="str">
        <f>IF($A76="","",(B76*(F76+E76)))</f>
        <v/>
      </c>
    </row>
    <row r="77" spans="1:9" x14ac:dyDescent="0.25">
      <c r="B77" s="11"/>
      <c r="C77" s="11"/>
      <c r="D77" s="12"/>
      <c r="E77" s="12"/>
      <c r="F77" s="13" t="str">
        <f>IF($A77="","",ROUND((C77*D77),2))</f>
        <v/>
      </c>
      <c r="G77" s="13" t="str">
        <f>IF($A77="","",CEILING(((F77*'Proposal'!$B$3)+(E77*'Proposal'!$B$4)),5))</f>
        <v/>
      </c>
      <c r="H77" s="13" t="str">
        <f>IF($A77="","",(B77*G77))</f>
        <v/>
      </c>
      <c r="I77" s="13" t="str">
        <f>IF($A77="","",(B77*(F77+E77)))</f>
        <v/>
      </c>
    </row>
    <row r="78" spans="1:9" x14ac:dyDescent="0.25">
      <c r="B78" s="11"/>
      <c r="C78" s="11"/>
      <c r="D78" s="12"/>
      <c r="E78" s="12"/>
      <c r="F78" s="13" t="str">
        <f>IF($A78="","",ROUND((C78*D78),2))</f>
        <v/>
      </c>
      <c r="G78" s="13" t="str">
        <f>IF($A78="","",CEILING(((F78*'Proposal'!$B$3)+(E78*'Proposal'!$B$4)),5))</f>
        <v/>
      </c>
      <c r="H78" s="13" t="str">
        <f>IF($A78="","",(B78*G78))</f>
        <v/>
      </c>
      <c r="I78" s="13" t="str">
        <f>IF($A78="","",(B78*(F78+E78)))</f>
        <v/>
      </c>
    </row>
    <row r="79" spans="1:9" x14ac:dyDescent="0.25">
      <c r="B79" s="11"/>
      <c r="C79" s="11"/>
      <c r="D79" s="12"/>
      <c r="E79" s="12"/>
      <c r="F79" s="13" t="str">
        <f>IF($A79="","",ROUND((C79*D79),2))</f>
        <v/>
      </c>
      <c r="G79" s="13" t="str">
        <f>IF($A79="","",CEILING(((F79*'Proposal'!$B$3)+(E79*'Proposal'!$B$4)),5))</f>
        <v/>
      </c>
      <c r="H79" s="13" t="str">
        <f>IF($A79="","",(B79*G79))</f>
        <v/>
      </c>
      <c r="I79" s="13" t="str">
        <f>IF($A79="","",(B79*(F79+E79)))</f>
        <v/>
      </c>
    </row>
    <row r="80" spans="1:9" x14ac:dyDescent="0.25">
      <c r="B80" s="11"/>
      <c r="C80" s="11"/>
      <c r="D80" s="12"/>
      <c r="E80" s="12"/>
      <c r="F80" s="13" t="str">
        <f>IF($A80="","",ROUND((C80*D80),2))</f>
        <v/>
      </c>
      <c r="G80" s="13" t="str">
        <f>IF($A80="","",CEILING(((F80*'Proposal'!$B$3)+(E80*'Proposal'!$B$4)),5))</f>
        <v/>
      </c>
      <c r="H80" s="13" t="str">
        <f>IF($A80="","",(B80*G80))</f>
        <v/>
      </c>
      <c r="I80" s="13" t="str">
        <f>IF($A80="","",(B80*(F80+E80)))</f>
        <v/>
      </c>
    </row>
    <row r="81" spans="1:9" x14ac:dyDescent="0.25">
      <c r="B81" s="11"/>
      <c r="C81" s="11"/>
      <c r="D81" s="12"/>
      <c r="E81" s="12"/>
      <c r="F81" s="13" t="str">
        <f>IF($A81="","",ROUND((C81*D81),2))</f>
        <v/>
      </c>
      <c r="G81" s="13" t="str">
        <f>IF($A81="","",CEILING(((F81*'Proposal'!$B$3)+(E81*'Proposal'!$B$4)),5))</f>
        <v/>
      </c>
      <c r="H81" s="13" t="str">
        <f>IF($A81="","",(B81*G81))</f>
        <v/>
      </c>
      <c r="I81" s="13" t="str">
        <f>IF($A81="","",(B81*(F81+E81)))</f>
        <v/>
      </c>
    </row>
    <row r="82" spans="1:9" x14ac:dyDescent="0.25">
      <c r="B82" s="11"/>
      <c r="C82" s="11"/>
      <c r="D82" s="12"/>
      <c r="E82" s="12"/>
      <c r="F82" s="13" t="str">
        <f>IF($A82="","",ROUND((C82*D82),2))</f>
        <v/>
      </c>
      <c r="G82" s="13" t="str">
        <f>IF($A82="","",CEILING(((F82*'Proposal'!$B$3)+(E82*'Proposal'!$B$4)),5))</f>
        <v/>
      </c>
      <c r="H82" s="13" t="str">
        <f>IF($A82="","",(B82*G82))</f>
        <v/>
      </c>
      <c r="I82" s="13" t="str">
        <f>IF($A82="","",(B82*(F82+E82)))</f>
        <v/>
      </c>
    </row>
    <row r="83" spans="1:9" x14ac:dyDescent="0.25">
      <c r="B83" s="11"/>
      <c r="C83" s="11"/>
      <c r="D83" s="12"/>
      <c r="E83" s="12"/>
      <c r="F83" s="13" t="str">
        <f>IF($A83="","",ROUND((C83*D83),2))</f>
        <v/>
      </c>
      <c r="G83" s="13" t="str">
        <f>IF($A83="","",CEILING(((F83*'Proposal'!$B$3)+(E83*'Proposal'!$B$4)),5))</f>
        <v/>
      </c>
      <c r="H83" s="13" t="str">
        <f>IF($A83="","",(B83*G83))</f>
        <v/>
      </c>
      <c r="I83" s="13" t="str">
        <f>IF($A83="","",(B83*(F83+E83)))</f>
        <v/>
      </c>
    </row>
    <row r="84" spans="1:9" x14ac:dyDescent="0.25">
      <c r="B84" s="11"/>
      <c r="C84" s="11"/>
      <c r="D84" s="12"/>
      <c r="E84" s="12"/>
      <c r="F84" s="13" t="str">
        <f>IF($A84="","",ROUND((C84*D84),2))</f>
        <v/>
      </c>
      <c r="G84" s="13" t="str">
        <f>IF($A84="","",CEILING(((F84*'Proposal'!$B$3)+(E84*'Proposal'!$B$4)),5))</f>
        <v/>
      </c>
      <c r="H84" s="13" t="str">
        <f>IF($A84="","",(B84*G84))</f>
        <v/>
      </c>
      <c r="I84" s="13" t="str">
        <f>IF($A84="","",(B84*(F84+E84)))</f>
        <v/>
      </c>
    </row>
    <row r="85" spans="1:9" x14ac:dyDescent="0.25">
      <c r="B85" s="11"/>
      <c r="C85" s="11"/>
      <c r="D85" s="12"/>
      <c r="E85" s="12"/>
      <c r="F85" s="13" t="str">
        <f>IF($A85="","",ROUND((C85*D85),2))</f>
        <v/>
      </c>
      <c r="G85" s="13" t="str">
        <f>IF($A85="","",CEILING(((F85*'Proposal'!$B$3)+(E85*'Proposal'!$B$4)),5))</f>
        <v/>
      </c>
      <c r="H85" s="13" t="str">
        <f>IF($A85="","",(B85*G85))</f>
        <v/>
      </c>
      <c r="I85" s="13" t="str">
        <f>IF($A85="","",(B85*(F85+E85)))</f>
        <v/>
      </c>
    </row>
    <row r="86" spans="1:9" x14ac:dyDescent="0.25">
      <c r="B86" s="11"/>
      <c r="C86" s="11"/>
      <c r="D86" s="12"/>
      <c r="E86" s="12"/>
      <c r="F86" s="13" t="str">
        <f>IF($A86="","",ROUND((C86*D86),2))</f>
        <v/>
      </c>
      <c r="G86" s="13" t="str">
        <f>IF($A86="","",CEILING(((F86*'Proposal'!$B$3)+(E86*'Proposal'!$B$4)),5))</f>
        <v/>
      </c>
      <c r="H86" s="13" t="str">
        <f>IF($A86="","",(B86*G86))</f>
        <v/>
      </c>
      <c r="I86" s="13" t="str">
        <f>IF($A86="","",(B86*(F86+E86)))</f>
        <v/>
      </c>
    </row>
    <row r="87" spans="1:9" x14ac:dyDescent="0.25">
      <c r="B87" s="11"/>
      <c r="C87" s="11"/>
      <c r="D87" s="12"/>
      <c r="E87" s="12"/>
      <c r="F87" s="13" t="str">
        <f>IF($A87="","",ROUND((C87*D87),2))</f>
        <v/>
      </c>
      <c r="G87" s="13" t="str">
        <f>IF($A87="","",CEILING(((F87*'Proposal'!$B$3)+(E87*'Proposal'!$B$4)),5))</f>
        <v/>
      </c>
      <c r="H87" s="13" t="str">
        <f>IF($A87="","",(B87*G87))</f>
        <v/>
      </c>
      <c r="I87" s="13" t="str">
        <f>IF($A87="","",(B87*(F87+E87)))</f>
        <v/>
      </c>
    </row>
    <row r="88" spans="1:9" x14ac:dyDescent="0.25">
      <c r="B88" s="11"/>
      <c r="C88" s="11"/>
      <c r="D88" s="12"/>
      <c r="E88" s="12"/>
      <c r="F88" s="13" t="str">
        <f>IF($A88="","",ROUND((C88*D88),2))</f>
        <v/>
      </c>
      <c r="G88" s="13" t="str">
        <f>IF($A88="","",CEILING(((F88*'Proposal'!$B$3)+(E88*'Proposal'!$B$4)),5))</f>
        <v/>
      </c>
      <c r="H88" s="13" t="str">
        <f>IF($A88="","",(B88*G88))</f>
        <v/>
      </c>
      <c r="I88" s="13" t="str">
        <f>IF($A88="","",(B88*(F88+E88)))</f>
        <v/>
      </c>
    </row>
    <row r="89" spans="1:9" x14ac:dyDescent="0.25">
      <c r="B89" s="11"/>
      <c r="C89" s="11"/>
      <c r="D89" s="12"/>
      <c r="E89" s="12"/>
      <c r="F89" s="13" t="str">
        <f>IF($A89="","",ROUND((C89*D89),2))</f>
        <v/>
      </c>
      <c r="G89" s="13" t="str">
        <f>IF($A89="","",CEILING(((F89*'Proposal'!$B$3)+(E89*'Proposal'!$B$4)),5))</f>
        <v/>
      </c>
      <c r="H89" s="13" t="str">
        <f>IF($A89="","",(B89*G89))</f>
        <v/>
      </c>
      <c r="I89" s="13" t="str">
        <f>IF($A89="","",(B89*(F89+E89)))</f>
        <v/>
      </c>
    </row>
    <row r="90" spans="1:9" x14ac:dyDescent="0.25">
      <c r="B90" s="11"/>
      <c r="C90" s="11"/>
      <c r="D90" s="12"/>
      <c r="E90" s="12"/>
      <c r="F90" s="13" t="str">
        <f>IF($A90="","",ROUND((C90*D90),2))</f>
        <v/>
      </c>
      <c r="G90" s="13" t="str">
        <f>IF($A90="","",CEILING(((F90*'Proposal'!$B$3)+(E90*'Proposal'!$B$4)),5))</f>
        <v/>
      </c>
      <c r="H90" s="13" t="str">
        <f>IF($A90="","",(B90*G90))</f>
        <v/>
      </c>
      <c r="I90" s="13" t="str">
        <f>IF($A90="","",(B90*(F90+E90)))</f>
        <v/>
      </c>
    </row>
    <row r="91" spans="1:9" x14ac:dyDescent="0.25">
      <c r="B91" s="11"/>
      <c r="C91" s="11"/>
      <c r="D91" s="12"/>
      <c r="E91" s="12"/>
      <c r="F91" s="13" t="str">
        <f>IF($A91="","",ROUND((C91*D91),2))</f>
        <v/>
      </c>
      <c r="G91" s="13" t="str">
        <f>IF($A91="","",CEILING(((F91*'Proposal'!$B$3)+(E91*'Proposal'!$B$4)),5))</f>
        <v/>
      </c>
      <c r="H91" s="13" t="str">
        <f>IF($A91="","",(B91*G91))</f>
        <v/>
      </c>
      <c r="I91" s="13" t="str">
        <f>IF($A91="","",(B91*(F91+E91)))</f>
        <v/>
      </c>
    </row>
    <row r="92" spans="1:9" x14ac:dyDescent="0.25">
      <c r="B92" s="11"/>
      <c r="C92" s="11"/>
      <c r="D92" s="12"/>
      <c r="E92" s="12"/>
      <c r="F92" s="13" t="str">
        <f>IF($A92="","",ROUND((C92*D92),2))</f>
        <v/>
      </c>
      <c r="G92" s="13" t="str">
        <f>IF($A92="","",CEILING(((F92*'Proposal'!$B$3)+(E92*'Proposal'!$B$4)),5))</f>
        <v/>
      </c>
      <c r="H92" s="13" t="str">
        <f>IF($A92="","",(B92*G92))</f>
        <v/>
      </c>
      <c r="I92" s="13" t="str">
        <f>IF($A92="","",(B92*(F92+E92)))</f>
        <v/>
      </c>
    </row>
    <row r="93" spans="1:9" x14ac:dyDescent="0.25">
      <c r="B93" s="11"/>
      <c r="C93" s="11"/>
      <c r="D93" s="12"/>
      <c r="E93" s="12"/>
      <c r="F93" s="13" t="str">
        <f>IF($A93="","",ROUND((C93*D93),2))</f>
        <v/>
      </c>
      <c r="G93" s="13" t="str">
        <f>IF($A93="","",CEILING(((F93*'Proposal'!$B$3)+(E93*'Proposal'!$B$4)),5))</f>
        <v/>
      </c>
      <c r="H93" s="13" t="str">
        <f>IF($A93="","",(B93*G93))</f>
        <v/>
      </c>
      <c r="I93" s="13" t="str">
        <f>IF($A93="","",(B93*(F93+E93)))</f>
        <v/>
      </c>
    </row>
    <row r="94" spans="1:9" x14ac:dyDescent="0.25">
      <c r="B94" s="11"/>
      <c r="C94" s="11"/>
      <c r="D94" s="12"/>
      <c r="E94" s="12"/>
      <c r="F94" s="13" t="str">
        <f>IF($A94="","",ROUND((C94*D94),2))</f>
        <v/>
      </c>
      <c r="G94" s="13" t="str">
        <f>IF($A94="","",CEILING(((F94*'Proposal'!$B$3)+(E94*'Proposal'!$B$4)),5))</f>
        <v/>
      </c>
      <c r="H94" s="13" t="str">
        <f>IF($A94="","",(B94*G94))</f>
        <v/>
      </c>
      <c r="I94" s="13" t="str">
        <f>IF($A94="","",(B94*(F94+E94)))</f>
        <v/>
      </c>
    </row>
    <row r="95" spans="1:9" x14ac:dyDescent="0.25">
      <c r="B95" s="11"/>
      <c r="C95" s="11"/>
      <c r="D95" s="12"/>
      <c r="E95" s="12"/>
      <c r="F95" s="13" t="str">
        <f>IF($A95="","",ROUND((C95*D95),2))</f>
        <v/>
      </c>
      <c r="G95" s="13" t="str">
        <f>IF($A95="","",CEILING(((F95*'Proposal'!$B$3)+(E95*'Proposal'!$B$4)),5))</f>
        <v/>
      </c>
      <c r="H95" s="13" t="str">
        <f>IF($A95="","",(B95*G95))</f>
        <v/>
      </c>
      <c r="I95" s="13" t="str">
        <f>IF($A95="","",(B95*(F95+E95)))</f>
        <v/>
      </c>
    </row>
    <row r="96" spans="1:9" x14ac:dyDescent="0.25">
      <c r="B96" s="11"/>
      <c r="C96" s="11"/>
      <c r="D96" s="12"/>
      <c r="E96" s="12"/>
      <c r="F96" s="13" t="str">
        <f>IF($A96="","",ROUND((C96*D96),2))</f>
        <v/>
      </c>
      <c r="G96" s="13" t="str">
        <f>IF($A96="","",CEILING(((F96*'Proposal'!$B$3)+(E96*'Proposal'!$B$4)),5))</f>
        <v/>
      </c>
      <c r="H96" s="13" t="str">
        <f>IF($A96="","",(B96*G96))</f>
        <v/>
      </c>
      <c r="I96" s="13" t="str">
        <f>IF($A96="","",(B96*(F96+E96)))</f>
        <v/>
      </c>
    </row>
    <row r="97" spans="1:9" x14ac:dyDescent="0.25">
      <c r="B97" s="11"/>
      <c r="C97" s="11"/>
      <c r="D97" s="12"/>
      <c r="E97" s="12"/>
      <c r="F97" s="13" t="str">
        <f>IF($A97="","",ROUND((C97*D97),2))</f>
        <v/>
      </c>
      <c r="G97" s="13" t="str">
        <f>IF($A97="","",CEILING(((F97*'Proposal'!$B$3)+(E97*'Proposal'!$B$4)),5))</f>
        <v/>
      </c>
      <c r="H97" s="13" t="str">
        <f>IF($A97="","",(B97*G97))</f>
        <v/>
      </c>
      <c r="I97" s="13" t="str">
        <f>IF($A97="","",(B97*(F97+E97)))</f>
        <v/>
      </c>
    </row>
    <row r="98" spans="1:9" x14ac:dyDescent="0.25">
      <c r="B98" s="11"/>
      <c r="C98" s="11"/>
      <c r="D98" s="12"/>
      <c r="E98" s="12"/>
      <c r="F98" s="13" t="str">
        <f>IF($A98="","",ROUND((C98*D98),2))</f>
        <v/>
      </c>
      <c r="G98" s="13" t="str">
        <f>IF($A98="","",CEILING(((F98*'Proposal'!$B$3)+(E98*'Proposal'!$B$4)),5))</f>
        <v/>
      </c>
      <c r="H98" s="13" t="str">
        <f>IF($A98="","",(B98*G98))</f>
        <v/>
      </c>
      <c r="I98" s="13" t="str">
        <f>IF($A98="","",(B98*(F98+E98)))</f>
        <v/>
      </c>
    </row>
    <row r="99" spans="1:9" x14ac:dyDescent="0.25">
      <c r="B99" s="11"/>
      <c r="C99" s="11"/>
      <c r="D99" s="12"/>
      <c r="E99" s="12"/>
      <c r="F99" s="13" t="str">
        <f>IF($A99="","",ROUND((C99*D99),2))</f>
        <v/>
      </c>
      <c r="G99" s="13" t="str">
        <f>IF($A99="","",CEILING(((F99*'Proposal'!$B$3)+(E99*'Proposal'!$B$4)),5))</f>
        <v/>
      </c>
      <c r="H99" s="13" t="str">
        <f>IF($A99="","",(B99*G99))</f>
        <v/>
      </c>
      <c r="I99" s="13" t="str">
        <f>IF($A99="","",(B99*(F99+E99)))</f>
        <v/>
      </c>
    </row>
    <row r="100" spans="1:9" x14ac:dyDescent="0.25">
      <c r="B100" s="11"/>
      <c r="C100" s="11"/>
      <c r="D100" s="12"/>
      <c r="E100" s="12"/>
      <c r="F100" s="13" t="str">
        <f>IF($A100="","",ROUND((C100*D100),2))</f>
        <v/>
      </c>
      <c r="G100" s="13" t="str">
        <f>IF($A100="","",CEILING(((F100*'Proposal'!$B$3)+(E100*'Proposal'!$B$4)),5))</f>
        <v/>
      </c>
      <c r="H100" s="13" t="str">
        <f>IF($A100="","",(B100*G100))</f>
        <v/>
      </c>
      <c r="I100" s="13" t="str">
        <f>IF($A100="","",(B100*(F100+E100)))</f>
        <v/>
      </c>
    </row>
    <row r="101" spans="1:9" x14ac:dyDescent="0.25">
      <c r="B101" s="11"/>
      <c r="C101" s="11"/>
      <c r="D101" s="12"/>
      <c r="E101" s="12"/>
      <c r="F101" s="13" t="str">
        <f>IF($A101="","",ROUND((C101*D101),2))</f>
        <v/>
      </c>
      <c r="G101" s="13" t="str">
        <f>IF($A101="","",CEILING(((F101*'Proposal'!$B$3)+(E101*'Proposal'!$B$4)),5))</f>
        <v/>
      </c>
      <c r="H101" s="13" t="str">
        <f>IF($A101="","",(B101*G101))</f>
        <v/>
      </c>
      <c r="I101" s="13" t="str">
        <f>IF($A101="","",(B101*(F101+E101)))</f>
        <v/>
      </c>
    </row>
    <row r="102" spans="1:9" x14ac:dyDescent="0.25">
      <c r="B102" s="11"/>
      <c r="C102" s="11"/>
      <c r="D102" s="12"/>
      <c r="E102" s="12"/>
      <c r="F102" s="13" t="str">
        <f>IF($A102="","",ROUND((C102*D102),2))</f>
        <v/>
      </c>
      <c r="G102" s="13" t="str">
        <f>IF($A102="","",CEILING(((F102*'Proposal'!$B$3)+(E102*'Proposal'!$B$4)),5))</f>
        <v/>
      </c>
      <c r="H102" s="13" t="str">
        <f>IF($A102="","",(B102*G102))</f>
        <v/>
      </c>
      <c r="I102" s="13" t="str">
        <f>IF($A102="","",(B102*(F102+E102)))</f>
        <v/>
      </c>
    </row>
    <row r="103" spans="1:9" x14ac:dyDescent="0.25">
      <c r="B103" s="11"/>
      <c r="C103" s="11"/>
      <c r="D103" s="12"/>
      <c r="E103" s="12"/>
      <c r="F103" s="13" t="str">
        <f>IF($A103="","",ROUND((C103*D103),2))</f>
        <v/>
      </c>
      <c r="G103" s="13" t="str">
        <f>IF($A103="","",CEILING(((F103*'Proposal'!$B$3)+(E103*'Proposal'!$B$4)),5))</f>
        <v/>
      </c>
      <c r="H103" s="13" t="str">
        <f>IF($A103="","",(B103*G103))</f>
        <v/>
      </c>
      <c r="I103" s="13" t="str">
        <f>IF($A103="","",(B103*(F103+E103)))</f>
        <v/>
      </c>
    </row>
    <row r="104" spans="1:9" x14ac:dyDescent="0.25">
      <c r="B104" s="11"/>
      <c r="C104" s="11"/>
      <c r="D104" s="12"/>
      <c r="E104" s="12"/>
      <c r="F104" s="13" t="str">
        <f>IF($A104="","",ROUND((C104*D104),2))</f>
        <v/>
      </c>
      <c r="G104" s="13" t="str">
        <f>IF($A104="","",CEILING(((F104*'Proposal'!$B$3)+(E104*'Proposal'!$B$4)),5))</f>
        <v/>
      </c>
      <c r="H104" s="13" t="str">
        <f>IF($A104="","",(B104*G104))</f>
        <v/>
      </c>
      <c r="I104" s="13" t="str">
        <f>IF($A104="","",(B104*(F104+E104)))</f>
        <v/>
      </c>
    </row>
    <row r="105" spans="1:9" x14ac:dyDescent="0.25">
      <c r="B105" s="11"/>
      <c r="C105" s="11"/>
      <c r="D105" s="12"/>
      <c r="E105" s="12"/>
      <c r="F105" s="13" t="str">
        <f>IF($A105="","",ROUND((C105*D105),2))</f>
        <v/>
      </c>
      <c r="G105" s="13" t="str">
        <f>IF($A105="","",CEILING(((F105*'Proposal'!$B$3)+(E105*'Proposal'!$B$4)),5))</f>
        <v/>
      </c>
      <c r="H105" s="13" t="str">
        <f>IF($A105="","",(B105*G105))</f>
        <v/>
      </c>
      <c r="I105" s="13" t="str">
        <f>IF($A105="","",(B105*(F105+E105)))</f>
        <v/>
      </c>
    </row>
    <row r="106" spans="1:9" x14ac:dyDescent="0.25">
      <c r="B106" s="11"/>
      <c r="C106" s="11"/>
      <c r="D106" s="12"/>
      <c r="E106" s="12"/>
      <c r="F106" s="13" t="str">
        <f>IF($A106="","",ROUND((C106*D106),2))</f>
        <v/>
      </c>
      <c r="G106" s="13" t="str">
        <f>IF($A106="","",CEILING(((F106*'Proposal'!$B$3)+(E106*'Proposal'!$B$4)),5))</f>
        <v/>
      </c>
      <c r="H106" s="13" t="str">
        <f>IF($A106="","",(B106*G106))</f>
        <v/>
      </c>
      <c r="I106" s="13" t="str">
        <f>IF($A106="","",(B106*(F106+E106)))</f>
        <v/>
      </c>
    </row>
    <row r="107" spans="1:9" x14ac:dyDescent="0.25">
      <c r="B107" s="11"/>
      <c r="C107" s="11"/>
      <c r="D107" s="12"/>
      <c r="E107" s="12"/>
      <c r="F107" s="13" t="str">
        <f>IF($A107="","",ROUND((C107*D107),2))</f>
        <v/>
      </c>
      <c r="G107" s="13" t="str">
        <f>IF($A107="","",CEILING(((F107*'Proposal'!$B$3)+(E107*'Proposal'!$B$4)),5))</f>
        <v/>
      </c>
      <c r="H107" s="13" t="str">
        <f>IF($A107="","",(B107*G107))</f>
        <v/>
      </c>
      <c r="I107" s="13" t="str">
        <f>IF($A107="","",(B107*(F107+E107)))</f>
        <v/>
      </c>
    </row>
    <row r="108" spans="1:9" x14ac:dyDescent="0.25">
      <c r="B108" s="11"/>
      <c r="C108" s="11"/>
      <c r="D108" s="12"/>
      <c r="E108" s="12"/>
      <c r="F108" s="13" t="str">
        <f>IF($A108="","",ROUND((C108*D108),2))</f>
        <v/>
      </c>
      <c r="G108" s="13" t="str">
        <f>IF($A108="","",CEILING(((F108*'Proposal'!$B$3)+(E108*'Proposal'!$B$4)),5))</f>
        <v/>
      </c>
      <c r="H108" s="13" t="str">
        <f>IF($A108="","",(B108*G108))</f>
        <v/>
      </c>
      <c r="I108" s="13" t="str">
        <f>IF($A108="","",(B108*(F108+E108)))</f>
        <v/>
      </c>
    </row>
    <row r="109" spans="1:9" x14ac:dyDescent="0.25">
      <c r="B109" s="11"/>
      <c r="C109" s="11"/>
      <c r="D109" s="12"/>
      <c r="E109" s="12"/>
      <c r="F109" s="13" t="str">
        <f>IF($A109="","",ROUND((C109*D109),2))</f>
        <v/>
      </c>
      <c r="G109" s="13" t="str">
        <f>IF($A109="","",CEILING(((F109*'Proposal'!$B$3)+(E109*'Proposal'!$B$4)),5))</f>
        <v/>
      </c>
      <c r="H109" s="13" t="str">
        <f>IF($A109="","",(B109*G109))</f>
        <v/>
      </c>
      <c r="I109" s="13" t="str">
        <f>IF($A109="","",(B109*(F109+E109)))</f>
        <v/>
      </c>
    </row>
    <row r="110" spans="1:9" x14ac:dyDescent="0.25">
      <c r="B110" s="11"/>
      <c r="C110" s="11"/>
      <c r="D110" s="12"/>
      <c r="E110" s="12"/>
      <c r="F110" s="13" t="str">
        <f>IF($A110="","",ROUND((C110*D110),2))</f>
        <v/>
      </c>
      <c r="G110" s="13" t="str">
        <f>IF($A110="","",CEILING(((F110*'Proposal'!$B$3)+(E110*'Proposal'!$B$4)),5))</f>
        <v/>
      </c>
      <c r="H110" s="13" t="str">
        <f>IF($A110="","",(B110*G110))</f>
        <v/>
      </c>
      <c r="I110" s="13" t="str">
        <f>IF($A110="","",(B110*(F110+E110)))</f>
        <v/>
      </c>
    </row>
    <row r="111" spans="1:9" x14ac:dyDescent="0.25">
      <c r="B111" s="11"/>
      <c r="C111" s="11"/>
      <c r="D111" s="12"/>
      <c r="E111" s="12"/>
      <c r="F111" s="13" t="str">
        <f>IF($A111="","",ROUND((C111*D111),2))</f>
        <v/>
      </c>
      <c r="G111" s="13" t="str">
        <f>IF($A111="","",CEILING(((F111*'Proposal'!$B$3)+(E111*'Proposal'!$B$4)),5))</f>
        <v/>
      </c>
      <c r="H111" s="13" t="str">
        <f>IF($A111="","",(B111*G111))</f>
        <v/>
      </c>
      <c r="I111" s="13" t="str">
        <f>IF($A111="","",(B111*(F111+E111)))</f>
        <v/>
      </c>
    </row>
    <row r="112" spans="1:9" x14ac:dyDescent="0.25">
      <c r="B112" s="11"/>
      <c r="C112" s="11"/>
      <c r="D112" s="12"/>
      <c r="E112" s="12"/>
      <c r="F112" s="13" t="str">
        <f>IF($A112="","",ROUND((C112*D112),2))</f>
        <v/>
      </c>
      <c r="G112" s="13" t="str">
        <f>IF($A112="","",CEILING(((F112*'Proposal'!$B$3)+(E112*'Proposal'!$B$4)),5))</f>
        <v/>
      </c>
      <c r="H112" s="13" t="str">
        <f>IF($A112="","",(B112*G112))</f>
        <v/>
      </c>
      <c r="I112" s="13" t="str">
        <f>IF($A112="","",(B112*(F112+E112)))</f>
        <v/>
      </c>
    </row>
    <row r="113" spans="1:9" x14ac:dyDescent="0.25">
      <c r="B113" s="11"/>
      <c r="C113" s="11"/>
      <c r="D113" s="12"/>
      <c r="E113" s="12"/>
      <c r="F113" s="13" t="str">
        <f>IF($A113="","",ROUND((C113*D113),2))</f>
        <v/>
      </c>
      <c r="G113" s="13" t="str">
        <f>IF($A113="","",CEILING(((F113*'Proposal'!$B$3)+(E113*'Proposal'!$B$4)),5))</f>
        <v/>
      </c>
      <c r="H113" s="13" t="str">
        <f>IF($A113="","",(B113*G113))</f>
        <v/>
      </c>
      <c r="I113" s="13" t="str">
        <f>IF($A113="","",(B113*(F113+E113)))</f>
        <v/>
      </c>
    </row>
    <row r="114" spans="1:9" x14ac:dyDescent="0.25">
      <c r="B114" s="11"/>
      <c r="C114" s="11"/>
      <c r="D114" s="12"/>
      <c r="E114" s="12"/>
      <c r="F114" s="13" t="str">
        <f>IF($A114="","",ROUND((C114*D114),2))</f>
        <v/>
      </c>
      <c r="G114" s="13" t="str">
        <f>IF($A114="","",CEILING(((F114*'Proposal'!$B$3)+(E114*'Proposal'!$B$4)),5))</f>
        <v/>
      </c>
      <c r="H114" s="13" t="str">
        <f>IF($A114="","",(B114*G114))</f>
        <v/>
      </c>
      <c r="I114" s="13" t="str">
        <f>IF($A114="","",(B114*(F114+E114)))</f>
        <v/>
      </c>
    </row>
    <row r="115" spans="1:9" x14ac:dyDescent="0.25">
      <c r="B115" s="11"/>
      <c r="C115" s="11"/>
      <c r="D115" s="12"/>
      <c r="E115" s="12"/>
      <c r="F115" s="13" t="str">
        <f>IF($A115="","",ROUND((C115*D115),2))</f>
        <v/>
      </c>
      <c r="G115" s="13" t="str">
        <f>IF($A115="","",CEILING(((F115*'Proposal'!$B$3)+(E115*'Proposal'!$B$4)),5))</f>
        <v/>
      </c>
      <c r="H115" s="13" t="str">
        <f>IF($A115="","",(B115*G115))</f>
        <v/>
      </c>
      <c r="I115" s="13" t="str">
        <f>IF($A115="","",(B115*(F115+E115)))</f>
        <v/>
      </c>
    </row>
    <row r="116" spans="1:9" x14ac:dyDescent="0.25">
      <c r="B116" s="11"/>
      <c r="C116" s="11"/>
      <c r="D116" s="12"/>
      <c r="E116" s="12"/>
      <c r="F116" s="13" t="str">
        <f>IF($A116="","",ROUND((C116*D116),2))</f>
        <v/>
      </c>
      <c r="G116" s="13" t="str">
        <f>IF($A116="","",CEILING(((F116*'Proposal'!$B$3)+(E116*'Proposal'!$B$4)),5))</f>
        <v/>
      </c>
      <c r="H116" s="13" t="str">
        <f>IF($A116="","",(B116*G116))</f>
        <v/>
      </c>
      <c r="I116" s="13" t="str">
        <f>IF($A116="","",(B116*(F116+E116)))</f>
        <v/>
      </c>
    </row>
    <row r="117" spans="1:9" x14ac:dyDescent="0.25">
      <c r="B117" s="11"/>
      <c r="C117" s="11"/>
      <c r="D117" s="12"/>
      <c r="E117" s="12"/>
      <c r="F117" s="13" t="str">
        <f>IF($A117="","",ROUND((C117*D117),2))</f>
        <v/>
      </c>
      <c r="G117" s="13" t="str">
        <f>IF($A117="","",CEILING(((F117*'Proposal'!$B$3)+(E117*'Proposal'!$B$4)),5))</f>
        <v/>
      </c>
      <c r="H117" s="13" t="str">
        <f>IF($A117="","",(B117*G117))</f>
        <v/>
      </c>
      <c r="I117" s="13" t="str">
        <f>IF($A117="","",(B117*(F117+E117)))</f>
        <v/>
      </c>
    </row>
    <row r="118" spans="1:9" x14ac:dyDescent="0.25">
      <c r="B118" s="11"/>
      <c r="C118" s="11"/>
      <c r="D118" s="12"/>
      <c r="E118" s="12"/>
      <c r="F118" s="13" t="str">
        <f>IF($A118="","",ROUND((C118*D118),2))</f>
        <v/>
      </c>
      <c r="G118" s="13" t="str">
        <f>IF($A118="","",CEILING(((F118*'Proposal'!$B$3)+(E118*'Proposal'!$B$4)),5))</f>
        <v/>
      </c>
      <c r="H118" s="13" t="str">
        <f>IF($A118="","",(B118*G118))</f>
        <v/>
      </c>
      <c r="I118" s="13" t="str">
        <f>IF($A118="","",(B118*(F118+E118)))</f>
        <v/>
      </c>
    </row>
    <row r="119" spans="1:9" x14ac:dyDescent="0.25">
      <c r="B119" s="11"/>
      <c r="C119" s="11"/>
      <c r="D119" s="12"/>
      <c r="E119" s="12"/>
      <c r="F119" s="13" t="str">
        <f>IF($A119="","",ROUND((C119*D119),2))</f>
        <v/>
      </c>
      <c r="G119" s="13" t="str">
        <f>IF($A119="","",CEILING(((F119*'Proposal'!$B$3)+(E119*'Proposal'!$B$4)),5))</f>
        <v/>
      </c>
      <c r="H119" s="13" t="str">
        <f>IF($A119="","",(B119*G119))</f>
        <v/>
      </c>
      <c r="I119" s="13" t="str">
        <f>IF($A119="","",(B119*(F119+E119)))</f>
        <v/>
      </c>
    </row>
    <row r="120" spans="1:9" x14ac:dyDescent="0.25">
      <c r="B120" s="11"/>
      <c r="C120" s="11"/>
      <c r="D120" s="12"/>
      <c r="E120" s="12"/>
      <c r="F120" s="13" t="str">
        <f>IF($A120="","",ROUND((C120*D120),2))</f>
        <v/>
      </c>
      <c r="G120" s="13" t="str">
        <f>IF($A120="","",CEILING(((F120*'Proposal'!$B$3)+(E120*'Proposal'!$B$4)),5))</f>
        <v/>
      </c>
      <c r="H120" s="13" t="str">
        <f>IF($A120="","",(B120*G120))</f>
        <v/>
      </c>
      <c r="I120" s="13" t="str">
        <f>IF($A120="","",(B120*(F120+E120)))</f>
        <v/>
      </c>
    </row>
    <row r="121" spans="1:9" x14ac:dyDescent="0.25">
      <c r="B121" s="11"/>
      <c r="C121" s="11"/>
      <c r="D121" s="12"/>
      <c r="E121" s="12"/>
      <c r="F121" s="13" t="str">
        <f>IF($A121="","",ROUND((C121*D121),2))</f>
        <v/>
      </c>
      <c r="G121" s="13" t="str">
        <f>IF($A121="","",CEILING(((F121*'Proposal'!$B$3)+(E121*'Proposal'!$B$4)),5))</f>
        <v/>
      </c>
      <c r="H121" s="13" t="str">
        <f>IF($A121="","",(B121*G121))</f>
        <v/>
      </c>
      <c r="I121" s="13" t="str">
        <f>IF($A121="","",(B121*(F121+E121)))</f>
        <v/>
      </c>
    </row>
    <row r="122" spans="1:9" x14ac:dyDescent="0.25">
      <c r="B122" s="11"/>
      <c r="C122" s="11"/>
      <c r="D122" s="12"/>
      <c r="E122" s="12"/>
      <c r="F122" s="13" t="str">
        <f>IF($A122="","",ROUND((C122*D122),2))</f>
        <v/>
      </c>
      <c r="G122" s="13" t="str">
        <f>IF($A122="","",CEILING(((F122*'Proposal'!$B$3)+(E122*'Proposal'!$B$4)),5))</f>
        <v/>
      </c>
      <c r="H122" s="13" t="str">
        <f>IF($A122="","",(B122*G122))</f>
        <v/>
      </c>
      <c r="I122" s="13" t="str">
        <f>IF($A122="","",(B122*(F122+E122)))</f>
        <v/>
      </c>
    </row>
    <row r="123" spans="1:9" x14ac:dyDescent="0.25">
      <c r="B123" s="11"/>
      <c r="C123" s="11"/>
      <c r="D123" s="12"/>
      <c r="E123" s="12"/>
      <c r="F123" s="13" t="str">
        <f>IF($A123="","",ROUND((C123*D123),2))</f>
        <v/>
      </c>
      <c r="G123" s="13" t="str">
        <f>IF($A123="","",CEILING(((F123*'Proposal'!$B$3)+(E123*'Proposal'!$B$4)),5))</f>
        <v/>
      </c>
      <c r="H123" s="13" t="str">
        <f>IF($A123="","",(B123*G123))</f>
        <v/>
      </c>
      <c r="I123" s="13" t="str">
        <f>IF($A123="","",(B123*(F123+E123)))</f>
        <v/>
      </c>
    </row>
    <row r="124" spans="1:9" x14ac:dyDescent="0.25">
      <c r="B124" s="11"/>
      <c r="C124" s="11"/>
      <c r="D124" s="12"/>
      <c r="E124" s="12"/>
      <c r="F124" s="13" t="str">
        <f>IF($A124="","",ROUND((C124*D124),2))</f>
        <v/>
      </c>
      <c r="G124" s="13" t="str">
        <f>IF($A124="","",CEILING(((F124*'Proposal'!$B$3)+(E124*'Proposal'!$B$4)),5))</f>
        <v/>
      </c>
      <c r="H124" s="13" t="str">
        <f>IF($A124="","",(B124*G124))</f>
        <v/>
      </c>
      <c r="I124" s="13" t="str">
        <f>IF($A124="","",(B124*(F124+E124)))</f>
        <v/>
      </c>
    </row>
    <row r="125" spans="1:9" x14ac:dyDescent="0.25">
      <c r="B125" s="11"/>
      <c r="C125" s="11"/>
      <c r="D125" s="12"/>
      <c r="E125" s="12"/>
      <c r="F125" s="13" t="str">
        <f>IF($A125="","",ROUND((C125*D125),2))</f>
        <v/>
      </c>
      <c r="G125" s="13" t="str">
        <f>IF($A125="","",CEILING(((F125*'Proposal'!$B$3)+(E125*'Proposal'!$B$4)),5))</f>
        <v/>
      </c>
      <c r="H125" s="13" t="str">
        <f>IF($A125="","",(B125*G125))</f>
        <v/>
      </c>
      <c r="I125" s="13" t="str">
        <f>IF($A125="","",(B125*(F125+E125)))</f>
        <v/>
      </c>
    </row>
    <row r="126" spans="1:9" x14ac:dyDescent="0.25">
      <c r="B126" s="11"/>
      <c r="C126" s="11"/>
      <c r="D126" s="12"/>
      <c r="E126" s="12"/>
      <c r="F126" s="13" t="str">
        <f>IF($A126="","",ROUND((C126*D126),2))</f>
        <v/>
      </c>
      <c r="G126" s="13" t="str">
        <f>IF($A126="","",CEILING(((F126*'Proposal'!$B$3)+(E126*'Proposal'!$B$4)),5))</f>
        <v/>
      </c>
      <c r="H126" s="13" t="str">
        <f>IF($A126="","",(B126*G126))</f>
        <v/>
      </c>
      <c r="I126" s="13" t="str">
        <f>IF($A126="","",(B126*(F126+E126)))</f>
        <v/>
      </c>
    </row>
    <row r="127" spans="1:9" x14ac:dyDescent="0.25">
      <c r="B127" s="11"/>
      <c r="C127" s="11"/>
      <c r="D127" s="12"/>
      <c r="E127" s="12"/>
      <c r="F127" s="13" t="str">
        <f>IF($A127="","",ROUND((C127*D127),2))</f>
        <v/>
      </c>
      <c r="G127" s="13" t="str">
        <f>IF($A127="","",CEILING(((F127*'Proposal'!$B$3)+(E127*'Proposal'!$B$4)),5))</f>
        <v/>
      </c>
      <c r="H127" s="13" t="str">
        <f>IF($A127="","",(B127*G127))</f>
        <v/>
      </c>
      <c r="I127" s="13" t="str">
        <f>IF($A127="","",(B127*(F127+E127)))</f>
        <v/>
      </c>
    </row>
    <row r="128" spans="1:9" x14ac:dyDescent="0.25">
      <c r="B128" s="11"/>
      <c r="C128" s="11"/>
      <c r="D128" s="12"/>
      <c r="E128" s="12"/>
      <c r="F128" s="13" t="str">
        <f>IF($A128="","",ROUND((C128*D128),2))</f>
        <v/>
      </c>
      <c r="G128" s="13" t="str">
        <f>IF($A128="","",CEILING(((F128*'Proposal'!$B$3)+(E128*'Proposal'!$B$4)),5))</f>
        <v/>
      </c>
      <c r="H128" s="13" t="str">
        <f>IF($A128="","",(B128*G128))</f>
        <v/>
      </c>
      <c r="I128" s="13" t="str">
        <f>IF($A128="","",(B128*(F128+E128)))</f>
        <v/>
      </c>
    </row>
    <row r="129" spans="1:9" x14ac:dyDescent="0.25">
      <c r="B129" s="11"/>
      <c r="C129" s="11"/>
      <c r="D129" s="12"/>
      <c r="E129" s="12"/>
      <c r="F129" s="13" t="str">
        <f>IF($A129="","",ROUND((C129*D129),2))</f>
        <v/>
      </c>
      <c r="G129" s="13" t="str">
        <f>IF($A129="","",CEILING(((F129*'Proposal'!$B$3)+(E129*'Proposal'!$B$4)),5))</f>
        <v/>
      </c>
      <c r="H129" s="13" t="str">
        <f>IF($A129="","",(B129*G129))</f>
        <v/>
      </c>
      <c r="I129" s="13" t="str">
        <f>IF($A129="","",(B129*(F129+E129)))</f>
        <v/>
      </c>
    </row>
    <row r="130" spans="1:9" x14ac:dyDescent="0.25">
      <c r="B130" s="11"/>
      <c r="C130" s="11"/>
      <c r="D130" s="12"/>
      <c r="E130" s="12"/>
      <c r="F130" s="13" t="str">
        <f>IF($A130="","",ROUND((C130*D130),2))</f>
        <v/>
      </c>
      <c r="G130" s="13" t="str">
        <f>IF($A130="","",CEILING(((F130*'Proposal'!$B$3)+(E130*'Proposal'!$B$4)),5))</f>
        <v/>
      </c>
      <c r="H130" s="13" t="str">
        <f>IF($A130="","",(B130*G130))</f>
        <v/>
      </c>
      <c r="I130" s="13" t="str">
        <f>IF($A130="","",(B130*(F130+E130)))</f>
        <v/>
      </c>
    </row>
    <row r="131" spans="1:9" x14ac:dyDescent="0.25">
      <c r="B131" s="11"/>
      <c r="C131" s="11"/>
      <c r="D131" s="12"/>
      <c r="E131" s="12"/>
      <c r="F131" s="13" t="str">
        <f>IF($A131="","",ROUND((C131*D131),2))</f>
        <v/>
      </c>
      <c r="G131" s="13" t="str">
        <f>IF($A131="","",CEILING(((F131*'Proposal'!$B$3)+(E131*'Proposal'!$B$4)),5))</f>
        <v/>
      </c>
      <c r="H131" s="13" t="str">
        <f>IF($A131="","",(B131*G131))</f>
        <v/>
      </c>
      <c r="I131" s="13" t="str">
        <f>IF($A131="","",(B131*(F131+E131)))</f>
        <v/>
      </c>
    </row>
    <row r="132" spans="1:9" x14ac:dyDescent="0.25">
      <c r="B132" s="11"/>
      <c r="C132" s="11"/>
      <c r="D132" s="12"/>
      <c r="E132" s="12"/>
      <c r="F132" s="13" t="str">
        <f>IF($A132="","",ROUND((C132*D132),2))</f>
        <v/>
      </c>
      <c r="G132" s="13" t="str">
        <f>IF($A132="","",CEILING(((F132*'Proposal'!$B$3)+(E132*'Proposal'!$B$4)),5))</f>
        <v/>
      </c>
      <c r="H132" s="13" t="str">
        <f>IF($A132="","",(B132*G132))</f>
        <v/>
      </c>
      <c r="I132" s="13" t="str">
        <f>IF($A132="","",(B132*(F132+E132)))</f>
        <v/>
      </c>
    </row>
    <row r="133" spans="1:9" x14ac:dyDescent="0.25">
      <c r="B133" s="11"/>
      <c r="C133" s="11"/>
      <c r="D133" s="12"/>
      <c r="E133" s="12"/>
      <c r="F133" s="13" t="str">
        <f>IF($A133="","",ROUND((C133*D133),2))</f>
        <v/>
      </c>
      <c r="G133" s="13" t="str">
        <f>IF($A133="","",CEILING(((F133*'Proposal'!$B$3)+(E133*'Proposal'!$B$4)),5))</f>
        <v/>
      </c>
      <c r="H133" s="13" t="str">
        <f>IF($A133="","",(B133*G133))</f>
        <v/>
      </c>
      <c r="I133" s="13" t="str">
        <f>IF($A133="","",(B133*(F133+E133)))</f>
        <v/>
      </c>
    </row>
    <row r="134" spans="1:9" x14ac:dyDescent="0.25">
      <c r="B134" s="11"/>
      <c r="C134" s="11"/>
      <c r="D134" s="12"/>
      <c r="E134" s="12"/>
      <c r="F134" s="13" t="str">
        <f>IF($A134="","",ROUND((C134*D134),2))</f>
        <v/>
      </c>
      <c r="G134" s="13" t="str">
        <f>IF($A134="","",CEILING(((F134*'Proposal'!$B$3)+(E134*'Proposal'!$B$4)),5))</f>
        <v/>
      </c>
      <c r="H134" s="13" t="str">
        <f>IF($A134="","",(B134*G134))</f>
        <v/>
      </c>
      <c r="I134" s="13" t="str">
        <f>IF($A134="","",(B134*(F134+E134)))</f>
        <v/>
      </c>
    </row>
    <row r="135" spans="1:9" x14ac:dyDescent="0.25">
      <c r="B135" s="11"/>
      <c r="C135" s="11"/>
      <c r="D135" s="12"/>
      <c r="E135" s="12"/>
      <c r="F135" s="13" t="str">
        <f>IF($A135="","",ROUND((C135*D135),2))</f>
        <v/>
      </c>
      <c r="G135" s="13" t="str">
        <f>IF($A135="","",CEILING(((F135*'Proposal'!$B$3)+(E135*'Proposal'!$B$4)),5))</f>
        <v/>
      </c>
      <c r="H135" s="13" t="str">
        <f>IF($A135="","",(B135*G135))</f>
        <v/>
      </c>
      <c r="I135" s="13" t="str">
        <f>IF($A135="","",(B135*(F135+E135)))</f>
        <v/>
      </c>
    </row>
    <row r="136" spans="1:9" x14ac:dyDescent="0.25">
      <c r="B136" s="11"/>
      <c r="C136" s="11"/>
      <c r="D136" s="12"/>
      <c r="E136" s="12"/>
      <c r="F136" s="13" t="str">
        <f>IF($A136="","",ROUND((C136*D136),2))</f>
        <v/>
      </c>
      <c r="G136" s="13" t="str">
        <f>IF($A136="","",CEILING(((F136*'Proposal'!$B$3)+(E136*'Proposal'!$B$4)),5))</f>
        <v/>
      </c>
      <c r="H136" s="13" t="str">
        <f>IF($A136="","",(B136*G136))</f>
        <v/>
      </c>
      <c r="I136" s="13" t="str">
        <f>IF($A136="","",(B136*(F136+E136)))</f>
        <v/>
      </c>
    </row>
    <row r="137" spans="1:9" x14ac:dyDescent="0.25">
      <c r="B137" s="11"/>
      <c r="C137" s="11"/>
      <c r="D137" s="12"/>
      <c r="E137" s="12"/>
      <c r="F137" s="13" t="str">
        <f>IF($A137="","",ROUND((C137*D137),2))</f>
        <v/>
      </c>
      <c r="G137" s="13" t="str">
        <f>IF($A137="","",CEILING(((F137*'Proposal'!$B$3)+(E137*'Proposal'!$B$4)),5))</f>
        <v/>
      </c>
      <c r="H137" s="13" t="str">
        <f>IF($A137="","",(B137*G137))</f>
        <v/>
      </c>
      <c r="I137" s="13" t="str">
        <f>IF($A137="","",(B137*(F137+E137)))</f>
        <v/>
      </c>
    </row>
    <row r="138" spans="1:9" x14ac:dyDescent="0.25">
      <c r="B138" s="11"/>
      <c r="C138" s="11"/>
      <c r="D138" s="12"/>
      <c r="E138" s="12"/>
      <c r="F138" s="13" t="str">
        <f>IF($A138="","",ROUND((C138*D138),2))</f>
        <v/>
      </c>
      <c r="G138" s="13" t="str">
        <f>IF($A138="","",CEILING(((F138*'Proposal'!$B$3)+(E138*'Proposal'!$B$4)),5))</f>
        <v/>
      </c>
      <c r="H138" s="13" t="str">
        <f>IF($A138="","",(B138*G138))</f>
        <v/>
      </c>
      <c r="I138" s="13" t="str">
        <f>IF($A138="","",(B138*(F138+E138)))</f>
        <v/>
      </c>
    </row>
    <row r="139" spans="1:9" x14ac:dyDescent="0.25">
      <c r="B139" s="11"/>
      <c r="C139" s="11"/>
      <c r="D139" s="12"/>
      <c r="E139" s="12"/>
      <c r="F139" s="13" t="str">
        <f>IF($A139="","",ROUND((C139*D139),2))</f>
        <v/>
      </c>
      <c r="G139" s="13" t="str">
        <f>IF($A139="","",CEILING(((F139*'Proposal'!$B$3)+(E139*'Proposal'!$B$4)),5))</f>
        <v/>
      </c>
      <c r="H139" s="13" t="str">
        <f>IF($A139="","",(B139*G139))</f>
        <v/>
      </c>
      <c r="I139" s="13" t="str">
        <f>IF($A139="","",(B139*(F139+E139)))</f>
        <v/>
      </c>
    </row>
    <row r="140" spans="1:9" x14ac:dyDescent="0.25">
      <c r="B140" s="11"/>
      <c r="C140" s="11"/>
      <c r="D140" s="12"/>
      <c r="E140" s="12"/>
      <c r="F140" s="13" t="str">
        <f>IF($A140="","",ROUND((C140*D140),2))</f>
        <v/>
      </c>
      <c r="G140" s="13" t="str">
        <f>IF($A140="","",CEILING(((F140*'Proposal'!$B$3)+(E140*'Proposal'!$B$4)),5))</f>
        <v/>
      </c>
      <c r="H140" s="13" t="str">
        <f>IF($A140="","",(B140*G140))</f>
        <v/>
      </c>
      <c r="I140" s="13" t="str">
        <f>IF($A140="","",(B140*(F140+E140)))</f>
        <v/>
      </c>
    </row>
    <row r="141" spans="1:9" x14ac:dyDescent="0.25">
      <c r="B141" s="11"/>
      <c r="C141" s="11"/>
      <c r="D141" s="12"/>
      <c r="E141" s="12"/>
      <c r="F141" s="13" t="str">
        <f>IF($A141="","",ROUND((C141*D141),2))</f>
        <v/>
      </c>
      <c r="G141" s="13" t="str">
        <f>IF($A141="","",CEILING(((F141*'Proposal'!$B$3)+(E141*'Proposal'!$B$4)),5))</f>
        <v/>
      </c>
      <c r="H141" s="13" t="str">
        <f>IF($A141="","",(B141*G141))</f>
        <v/>
      </c>
      <c r="I141" s="13" t="str">
        <f>IF($A141="","",(B141*(F141+E141)))</f>
        <v/>
      </c>
    </row>
    <row r="142" spans="1:9" x14ac:dyDescent="0.25">
      <c r="B142" s="11"/>
      <c r="C142" s="11"/>
      <c r="D142" s="12"/>
      <c r="E142" s="12"/>
      <c r="F142" s="13" t="str">
        <f>IF($A142="","",ROUND((C142*D142),2))</f>
        <v/>
      </c>
      <c r="G142" s="13" t="str">
        <f>IF($A142="","",CEILING(((F142*'Proposal'!$B$3)+(E142*'Proposal'!$B$4)),5))</f>
        <v/>
      </c>
      <c r="H142" s="13" t="str">
        <f>IF($A142="","",(B142*G142))</f>
        <v/>
      </c>
      <c r="I142" s="13" t="str">
        <f>IF($A142="","",(B142*(F142+E142)))</f>
        <v/>
      </c>
    </row>
    <row r="143" spans="1:9" x14ac:dyDescent="0.25">
      <c r="B143" s="11"/>
      <c r="C143" s="11"/>
      <c r="D143" s="12"/>
      <c r="E143" s="12"/>
      <c r="F143" s="13" t="str">
        <f>IF($A143="","",ROUND((C143*D143),2))</f>
        <v/>
      </c>
      <c r="G143" s="13" t="str">
        <f>IF($A143="","",CEILING(((F143*'Proposal'!$B$3)+(E143*'Proposal'!$B$4)),5))</f>
        <v/>
      </c>
      <c r="H143" s="13" t="str">
        <f>IF($A143="","",(B143*G143))</f>
        <v/>
      </c>
      <c r="I143" s="13" t="str">
        <f>IF($A143="","",(B143*(F143+E143)))</f>
        <v/>
      </c>
    </row>
    <row r="144" spans="1:9" x14ac:dyDescent="0.25">
      <c r="B144" s="11"/>
      <c r="C144" s="11"/>
      <c r="D144" s="12"/>
      <c r="E144" s="12"/>
      <c r="F144" s="13" t="str">
        <f>IF($A144="","",ROUND((C144*D144),2))</f>
        <v/>
      </c>
      <c r="G144" s="13" t="str">
        <f>IF($A144="","",CEILING(((F144*'Proposal'!$B$3)+(E144*'Proposal'!$B$4)),5))</f>
        <v/>
      </c>
      <c r="H144" s="13" t="str">
        <f>IF($A144="","",(B144*G144))</f>
        <v/>
      </c>
      <c r="I144" s="13" t="str">
        <f>IF($A144="","",(B144*(F144+E144)))</f>
        <v/>
      </c>
    </row>
    <row r="145" spans="1:9" x14ac:dyDescent="0.25">
      <c r="B145" s="11"/>
      <c r="C145" s="11"/>
      <c r="D145" s="12"/>
      <c r="E145" s="12"/>
      <c r="F145" s="13" t="str">
        <f>IF($A145="","",ROUND((C145*D145),2))</f>
        <v/>
      </c>
      <c r="G145" s="13" t="str">
        <f>IF($A145="","",CEILING(((F145*'Proposal'!$B$3)+(E145*'Proposal'!$B$4)),5))</f>
        <v/>
      </c>
      <c r="H145" s="13" t="str">
        <f>IF($A145="","",(B145*G145))</f>
        <v/>
      </c>
      <c r="I145" s="13" t="str">
        <f>IF($A145="","",(B145*(F145+E145)))</f>
        <v/>
      </c>
    </row>
    <row r="146" spans="1:9" x14ac:dyDescent="0.25">
      <c r="B146" s="11"/>
      <c r="C146" s="11"/>
      <c r="D146" s="12"/>
      <c r="E146" s="12"/>
      <c r="F146" s="13" t="str">
        <f>IF($A146="","",ROUND((C146*D146),2))</f>
        <v/>
      </c>
      <c r="G146" s="13" t="str">
        <f>IF($A146="","",CEILING(((F146*'Proposal'!$B$3)+(E146*'Proposal'!$B$4)),5))</f>
        <v/>
      </c>
      <c r="H146" s="13" t="str">
        <f>IF($A146="","",(B146*G146))</f>
        <v/>
      </c>
      <c r="I146" s="13" t="str">
        <f>IF($A146="","",(B146*(F146+E146)))</f>
        <v/>
      </c>
    </row>
    <row r="147" spans="1:9" x14ac:dyDescent="0.25">
      <c r="B147" s="11"/>
      <c r="C147" s="11"/>
      <c r="D147" s="12"/>
      <c r="E147" s="12"/>
      <c r="F147" s="13" t="str">
        <f>IF($A147="","",ROUND((C147*D147),2))</f>
        <v/>
      </c>
      <c r="G147" s="13" t="str">
        <f>IF($A147="","",CEILING(((F147*'Proposal'!$B$3)+(E147*'Proposal'!$B$4)),5))</f>
        <v/>
      </c>
      <c r="H147" s="13" t="str">
        <f>IF($A147="","",(B147*G147))</f>
        <v/>
      </c>
      <c r="I147" s="13" t="str">
        <f>IF($A147="","",(B147*(F147+E147)))</f>
        <v/>
      </c>
    </row>
    <row r="148" spans="1:9" x14ac:dyDescent="0.25">
      <c r="B148" s="11"/>
      <c r="C148" s="11"/>
      <c r="D148" s="12"/>
      <c r="E148" s="12"/>
      <c r="F148" s="13" t="str">
        <f>IF($A148="","",ROUND((C148*D148),2))</f>
        <v/>
      </c>
      <c r="G148" s="13" t="str">
        <f>IF($A148="","",CEILING(((F148*'Proposal'!$B$3)+(E148*'Proposal'!$B$4)),5))</f>
        <v/>
      </c>
      <c r="H148" s="13" t="str">
        <f>IF($A148="","",(B148*G148))</f>
        <v/>
      </c>
      <c r="I148" s="13" t="str">
        <f>IF($A148="","",(B148*(F148+E148)))</f>
        <v/>
      </c>
    </row>
    <row r="149" spans="1:9" x14ac:dyDescent="0.25">
      <c r="B149" s="11"/>
      <c r="C149" s="11"/>
      <c r="D149" s="12"/>
      <c r="E149" s="12"/>
      <c r="F149" s="13" t="str">
        <f>IF($A149="","",ROUND((C149*D149),2))</f>
        <v/>
      </c>
      <c r="G149" s="13" t="str">
        <f>IF($A149="","",CEILING(((F149*'Proposal'!$B$3)+(E149*'Proposal'!$B$4)),5))</f>
        <v/>
      </c>
      <c r="H149" s="13" t="str">
        <f>IF($A149="","",(B149*G149))</f>
        <v/>
      </c>
      <c r="I149" s="13" t="str">
        <f>IF($A149="","",(B149*(F149+E149)))</f>
        <v/>
      </c>
    </row>
    <row r="150" spans="1:9" x14ac:dyDescent="0.25">
      <c r="B150" s="11"/>
      <c r="C150" s="11"/>
      <c r="D150" s="12"/>
      <c r="E150" s="12"/>
      <c r="F150" s="13" t="str">
        <f>IF($A150="","",ROUND((C150*D150),2))</f>
        <v/>
      </c>
      <c r="G150" s="13" t="str">
        <f>IF($A150="","",CEILING(((F150*'Proposal'!$B$3)+(E150*'Proposal'!$B$4)),5))</f>
        <v/>
      </c>
      <c r="H150" s="13" t="str">
        <f>IF($A150="","",(B150*G150))</f>
        <v/>
      </c>
      <c r="I150" s="13" t="str">
        <f>IF($A150="","",(B150*(F150+E150)))</f>
        <v/>
      </c>
    </row>
    <row r="151" spans="1:9" x14ac:dyDescent="0.25">
      <c r="B151" s="11"/>
      <c r="C151" s="11"/>
      <c r="D151" s="12"/>
      <c r="E151" s="12"/>
      <c r="F151" s="13" t="str">
        <f>IF($A151="","",ROUND((C151*D151),2))</f>
        <v/>
      </c>
      <c r="G151" s="13" t="str">
        <f>IF($A151="","",CEILING(((F151*'Proposal'!$B$3)+(E151*'Proposal'!$B$4)),5))</f>
        <v/>
      </c>
      <c r="H151" s="13" t="str">
        <f>IF($A151="","",(B151*G151))</f>
        <v/>
      </c>
      <c r="I151" s="13" t="str">
        <f>IF($A151="","",(B151*(F151+E151)))</f>
        <v/>
      </c>
    </row>
    <row r="152" spans="1:9" x14ac:dyDescent="0.25">
      <c r="B152" s="11"/>
      <c r="C152" s="11"/>
      <c r="D152" s="12"/>
      <c r="E152" s="12"/>
      <c r="F152" s="13" t="str">
        <f>IF($A152="","",ROUND((C152*D152),2))</f>
        <v/>
      </c>
      <c r="G152" s="13" t="str">
        <f>IF($A152="","",CEILING(((F152*'Proposal'!$B$3)+(E152*'Proposal'!$B$4)),5))</f>
        <v/>
      </c>
      <c r="H152" s="13" t="str">
        <f>IF($A152="","",(B152*G152))</f>
        <v/>
      </c>
      <c r="I152" s="13" t="str">
        <f>IF($A152="","",(B152*(F152+E152)))</f>
        <v/>
      </c>
    </row>
    <row r="153" spans="1:9" x14ac:dyDescent="0.25">
      <c r="B153" s="11"/>
      <c r="C153" s="11"/>
      <c r="D153" s="12"/>
      <c r="E153" s="12"/>
      <c r="F153" s="13" t="str">
        <f>IF($A153="","",ROUND((C153*D153),2))</f>
        <v/>
      </c>
      <c r="G153" s="13" t="str">
        <f>IF($A153="","",CEILING(((F153*'Proposal'!$B$3)+(E153*'Proposal'!$B$4)),5))</f>
        <v/>
      </c>
      <c r="H153" s="13" t="str">
        <f>IF($A153="","",(B153*G153))</f>
        <v/>
      </c>
      <c r="I153" s="13" t="str">
        <f>IF($A153="","",(B153*(F153+E153)))</f>
        <v/>
      </c>
    </row>
    <row r="154" spans="1:9" x14ac:dyDescent="0.25">
      <c r="B154" s="11"/>
      <c r="C154" s="11"/>
      <c r="D154" s="12"/>
      <c r="E154" s="12"/>
      <c r="F154" s="13" t="str">
        <f>IF($A154="","",ROUND((C154*D154),2))</f>
        <v/>
      </c>
      <c r="G154" s="13" t="str">
        <f>IF($A154="","",CEILING(((F154*'Proposal'!$B$3)+(E154*'Proposal'!$B$4)),5))</f>
        <v/>
      </c>
      <c r="H154" s="13" t="str">
        <f>IF($A154="","",(B154*G154))</f>
        <v/>
      </c>
      <c r="I154" s="13" t="str">
        <f>IF($A154="","",(B154*(F154+E154)))</f>
        <v/>
      </c>
    </row>
    <row r="155" spans="1:9" x14ac:dyDescent="0.25">
      <c r="B155" s="11"/>
      <c r="C155" s="11"/>
      <c r="D155" s="12"/>
      <c r="E155" s="12"/>
      <c r="F155" s="13" t="str">
        <f>IF($A155="","",ROUND((C155*D155),2))</f>
        <v/>
      </c>
      <c r="G155" s="13" t="str">
        <f>IF($A155="","",CEILING(((F155*'Proposal'!$B$3)+(E155*'Proposal'!$B$4)),5))</f>
        <v/>
      </c>
      <c r="H155" s="13" t="str">
        <f>IF($A155="","",(B155*G155))</f>
        <v/>
      </c>
      <c r="I155" s="13" t="str">
        <f>IF($A155="","",(B155*(F155+E155)))</f>
        <v/>
      </c>
    </row>
    <row r="156" spans="1:9" x14ac:dyDescent="0.25">
      <c r="B156" s="11"/>
      <c r="C156" s="11"/>
      <c r="D156" s="12"/>
      <c r="E156" s="12"/>
      <c r="F156" s="13" t="str">
        <f>IF($A156="","",ROUND((C156*D156),2))</f>
        <v/>
      </c>
      <c r="G156" s="13" t="str">
        <f>IF($A156="","",CEILING(((F156*'Proposal'!$B$3)+(E156*'Proposal'!$B$4)),5))</f>
        <v/>
      </c>
      <c r="H156" s="13" t="str">
        <f>IF($A156="","",(B156*G156))</f>
        <v/>
      </c>
      <c r="I156" s="13" t="str">
        <f>IF($A156="","",(B156*(F156+E156)))</f>
        <v/>
      </c>
    </row>
    <row r="157" spans="1:9" x14ac:dyDescent="0.25">
      <c r="B157" s="11"/>
      <c r="C157" s="11"/>
      <c r="D157" s="12"/>
      <c r="E157" s="12"/>
      <c r="F157" s="13" t="str">
        <f>IF($A157="","",ROUND((C157*D157),2))</f>
        <v/>
      </c>
      <c r="G157" s="13" t="str">
        <f>IF($A157="","",CEILING(((F157*'Proposal'!$B$3)+(E157*'Proposal'!$B$4)),5))</f>
        <v/>
      </c>
      <c r="H157" s="13" t="str">
        <f>IF($A157="","",(B157*G157))</f>
        <v/>
      </c>
      <c r="I157" s="13" t="str">
        <f>IF($A157="","",(B157*(F157+E157)))</f>
        <v/>
      </c>
    </row>
    <row r="158" spans="1:9" x14ac:dyDescent="0.25">
      <c r="B158" s="11"/>
      <c r="C158" s="11"/>
      <c r="D158" s="12"/>
      <c r="E158" s="12"/>
      <c r="F158" s="13" t="str">
        <f>IF($A158="","",ROUND((C158*D158),2))</f>
        <v/>
      </c>
      <c r="G158" s="13" t="str">
        <f>IF($A158="","",CEILING(((F158*'Proposal'!$B$3)+(E158*'Proposal'!$B$4)),5))</f>
        <v/>
      </c>
      <c r="H158" s="13" t="str">
        <f>IF($A158="","",(B158*G158))</f>
        <v/>
      </c>
      <c r="I158" s="13" t="str">
        <f>IF($A158="","",(B158*(F158+E158)))</f>
        <v/>
      </c>
    </row>
    <row r="159" spans="1:9" x14ac:dyDescent="0.25">
      <c r="B159" s="11"/>
      <c r="C159" s="11"/>
      <c r="D159" s="12"/>
      <c r="E159" s="12"/>
      <c r="F159" s="13" t="str">
        <f>IF($A159="","",ROUND((C159*D159),2))</f>
        <v/>
      </c>
      <c r="G159" s="13" t="str">
        <f>IF($A159="","",CEILING(((F159*'Proposal'!$B$3)+(E159*'Proposal'!$B$4)),5))</f>
        <v/>
      </c>
      <c r="H159" s="13" t="str">
        <f>IF($A159="","",(B159*G159))</f>
        <v/>
      </c>
      <c r="I159" s="13" t="str">
        <f>IF($A159="","",(B159*(F159+E159)))</f>
        <v/>
      </c>
    </row>
    <row r="160" spans="1:9" x14ac:dyDescent="0.25">
      <c r="B160" s="11"/>
      <c r="C160" s="11"/>
      <c r="D160" s="12"/>
      <c r="E160" s="12"/>
      <c r="F160" s="13" t="str">
        <f>IF($A160="","",ROUND((C160*D160),2))</f>
        <v/>
      </c>
      <c r="G160" s="13" t="str">
        <f>IF($A160="","",CEILING(((F160*'Proposal'!$B$3)+(E160*'Proposal'!$B$4)),5))</f>
        <v/>
      </c>
      <c r="H160" s="13" t="str">
        <f>IF($A160="","",(B160*G160))</f>
        <v/>
      </c>
      <c r="I160" s="13" t="str">
        <f>IF($A160="","",(B160*(F160+E160)))</f>
        <v/>
      </c>
    </row>
    <row r="161" spans="1:9" x14ac:dyDescent="0.25">
      <c r="B161" s="11"/>
      <c r="C161" s="11"/>
      <c r="D161" s="12"/>
      <c r="E161" s="12"/>
      <c r="F161" s="13" t="str">
        <f>IF($A161="","",ROUND((C161*D161),2))</f>
        <v/>
      </c>
      <c r="G161" s="13" t="str">
        <f>IF($A161="","",CEILING(((F161*'Proposal'!$B$3)+(E161*'Proposal'!$B$4)),5))</f>
        <v/>
      </c>
      <c r="H161" s="13" t="str">
        <f>IF($A161="","",(B161*G161))</f>
        <v/>
      </c>
      <c r="I161" s="13" t="str">
        <f>IF($A161="","",(B161*(F161+E161)))</f>
        <v/>
      </c>
    </row>
    <row r="162" spans="1:9" x14ac:dyDescent="0.25">
      <c r="B162" s="11"/>
      <c r="C162" s="11"/>
      <c r="D162" s="12"/>
      <c r="E162" s="12"/>
      <c r="F162" s="13" t="str">
        <f>IF($A162="","",ROUND((C162*D162),2))</f>
        <v/>
      </c>
      <c r="G162" s="13" t="str">
        <f>IF($A162="","",CEILING(((F162*'Proposal'!$B$3)+(E162*'Proposal'!$B$4)),5))</f>
        <v/>
      </c>
      <c r="H162" s="13" t="str">
        <f>IF($A162="","",(B162*G162))</f>
        <v/>
      </c>
      <c r="I162" s="13" t="str">
        <f>IF($A162="","",(B162*(F162+E162)))</f>
        <v/>
      </c>
    </row>
    <row r="163" spans="1:9" x14ac:dyDescent="0.25">
      <c r="B163" s="11"/>
      <c r="C163" s="11"/>
      <c r="D163" s="12"/>
      <c r="E163" s="12"/>
      <c r="F163" s="13" t="str">
        <f>IF($A163="","",ROUND((C163*D163),2))</f>
        <v/>
      </c>
      <c r="G163" s="13" t="str">
        <f>IF($A163="","",CEILING(((F163*'Proposal'!$B$3)+(E163*'Proposal'!$B$4)),5))</f>
        <v/>
      </c>
      <c r="H163" s="13" t="str">
        <f>IF($A163="","",(B163*G163))</f>
        <v/>
      </c>
      <c r="I163" s="13" t="str">
        <f>IF($A163="","",(B163*(F163+E163)))</f>
        <v/>
      </c>
    </row>
    <row r="164" spans="1:9" x14ac:dyDescent="0.25">
      <c r="B164" s="11"/>
      <c r="C164" s="11"/>
      <c r="D164" s="12"/>
      <c r="E164" s="12"/>
      <c r="F164" s="13" t="str">
        <f>IF($A164="","",ROUND((C164*D164),2))</f>
        <v/>
      </c>
      <c r="G164" s="13" t="str">
        <f>IF($A164="","",CEILING(((F164*'Proposal'!$B$3)+(E164*'Proposal'!$B$4)),5))</f>
        <v/>
      </c>
      <c r="H164" s="13" t="str">
        <f>IF($A164="","",(B164*G164))</f>
        <v/>
      </c>
      <c r="I164" s="13" t="str">
        <f>IF($A164="","",(B164*(F164+E164)))</f>
        <v/>
      </c>
    </row>
    <row r="165" spans="1:9" x14ac:dyDescent="0.25">
      <c r="B165" s="11"/>
      <c r="C165" s="11"/>
      <c r="D165" s="12"/>
      <c r="E165" s="12"/>
      <c r="F165" s="13" t="str">
        <f>IF($A165="","",ROUND((C165*D165),2))</f>
        <v/>
      </c>
      <c r="G165" s="13" t="str">
        <f>IF($A165="","",CEILING(((F165*'Proposal'!$B$3)+(E165*'Proposal'!$B$4)),5))</f>
        <v/>
      </c>
      <c r="H165" s="13" t="str">
        <f>IF($A165="","",(B165*G165))</f>
        <v/>
      </c>
      <c r="I165" s="13" t="str">
        <f>IF($A165="","",(B165*(F165+E165)))</f>
        <v/>
      </c>
    </row>
    <row r="166" spans="1:9" x14ac:dyDescent="0.25">
      <c r="B166" s="11"/>
      <c r="C166" s="11"/>
      <c r="D166" s="12"/>
      <c r="E166" s="12"/>
      <c r="F166" s="13" t="str">
        <f>IF($A166="","",ROUND((C166*D166),2))</f>
        <v/>
      </c>
      <c r="G166" s="13" t="str">
        <f>IF($A166="","",CEILING(((F166*'Proposal'!$B$3)+(E166*'Proposal'!$B$4)),5))</f>
        <v/>
      </c>
      <c r="H166" s="13" t="str">
        <f>IF($A166="","",(B166*G166))</f>
        <v/>
      </c>
      <c r="I166" s="13" t="str">
        <f>IF($A166="","",(B166*(F166+E166)))</f>
        <v/>
      </c>
    </row>
    <row r="167" spans="1:9" x14ac:dyDescent="0.25">
      <c r="B167" s="11"/>
      <c r="C167" s="11"/>
      <c r="D167" s="12"/>
      <c r="E167" s="12"/>
      <c r="F167" s="13" t="str">
        <f>IF($A167="","",ROUND((C167*D167),2))</f>
        <v/>
      </c>
      <c r="G167" s="13" t="str">
        <f>IF($A167="","",CEILING(((F167*'Proposal'!$B$3)+(E167*'Proposal'!$B$4)),5))</f>
        <v/>
      </c>
      <c r="H167" s="13" t="str">
        <f>IF($A167="","",(B167*G167))</f>
        <v/>
      </c>
      <c r="I167" s="13" t="str">
        <f>IF($A167="","",(B167*(F167+E167)))</f>
        <v/>
      </c>
    </row>
    <row r="168" spans="1:9" x14ac:dyDescent="0.25">
      <c r="B168" s="11"/>
      <c r="C168" s="11"/>
      <c r="D168" s="12"/>
      <c r="E168" s="12"/>
      <c r="F168" s="13" t="str">
        <f>IF($A168="","",ROUND((C168*D168),2))</f>
        <v/>
      </c>
      <c r="G168" s="13" t="str">
        <f>IF($A168="","",CEILING(((F168*'Proposal'!$B$3)+(E168*'Proposal'!$B$4)),5))</f>
        <v/>
      </c>
      <c r="H168" s="13" t="str">
        <f>IF($A168="","",(B168*G168))</f>
        <v/>
      </c>
      <c r="I168" s="13" t="str">
        <f>IF($A168="","",(B168*(F168+E168)))</f>
        <v/>
      </c>
    </row>
    <row r="169" spans="1:9" x14ac:dyDescent="0.25">
      <c r="B169" s="11"/>
      <c r="C169" s="11"/>
      <c r="D169" s="12"/>
      <c r="E169" s="12"/>
      <c r="F169" s="13" t="str">
        <f>IF($A169="","",ROUND((C169*D169),2))</f>
        <v/>
      </c>
      <c r="G169" s="13" t="str">
        <f>IF($A169="","",CEILING(((F169*'Proposal'!$B$3)+(E169*'Proposal'!$B$4)),5))</f>
        <v/>
      </c>
      <c r="H169" s="13" t="str">
        <f>IF($A169="","",(B169*G169))</f>
        <v/>
      </c>
      <c r="I169" s="13" t="str">
        <f>IF($A169="","",(B169*(F169+E169)))</f>
        <v/>
      </c>
    </row>
    <row r="170" spans="1:9" x14ac:dyDescent="0.25">
      <c r="B170" s="11"/>
      <c r="C170" s="11"/>
      <c r="D170" s="12"/>
      <c r="E170" s="12"/>
      <c r="F170" s="13" t="str">
        <f>IF($A170="","",ROUND((C170*D170),2))</f>
        <v/>
      </c>
      <c r="G170" s="13" t="str">
        <f>IF($A170="","",CEILING(((F170*'Proposal'!$B$3)+(E170*'Proposal'!$B$4)),5))</f>
        <v/>
      </c>
      <c r="H170" s="13" t="str">
        <f>IF($A170="","",(B170*G170))</f>
        <v/>
      </c>
      <c r="I170" s="13" t="str">
        <f>IF($A170="","",(B170*(F170+E170)))</f>
        <v/>
      </c>
    </row>
    <row r="171" spans="1:9" x14ac:dyDescent="0.25">
      <c r="B171" s="11"/>
      <c r="C171" s="11"/>
      <c r="D171" s="12"/>
      <c r="E171" s="12"/>
      <c r="F171" s="13" t="str">
        <f>IF($A171="","",ROUND((C171*D171),2))</f>
        <v/>
      </c>
      <c r="G171" s="13" t="str">
        <f>IF($A171="","",CEILING(((F171*'Proposal'!$B$3)+(E171*'Proposal'!$B$4)),5))</f>
        <v/>
      </c>
      <c r="H171" s="13" t="str">
        <f>IF($A171="","",(B171*G171))</f>
        <v/>
      </c>
      <c r="I171" s="13" t="str">
        <f>IF($A171="","",(B171*(F171+E171)))</f>
        <v/>
      </c>
    </row>
    <row r="172" spans="1:9" x14ac:dyDescent="0.25">
      <c r="B172" s="11"/>
      <c r="C172" s="11"/>
      <c r="D172" s="12"/>
      <c r="E172" s="12"/>
      <c r="F172" s="13" t="str">
        <f>IF($A172="","",ROUND((C172*D172),2))</f>
        <v/>
      </c>
      <c r="G172" s="13" t="str">
        <f>IF($A172="","",CEILING(((F172*'Proposal'!$B$3)+(E172*'Proposal'!$B$4)),5))</f>
        <v/>
      </c>
      <c r="H172" s="13" t="str">
        <f>IF($A172="","",(B172*G172))</f>
        <v/>
      </c>
      <c r="I172" s="13" t="str">
        <f>IF($A172="","",(B172*(F172+E172)))</f>
        <v/>
      </c>
    </row>
    <row r="173" spans="1:9" x14ac:dyDescent="0.25">
      <c r="B173" s="11"/>
      <c r="C173" s="11"/>
      <c r="D173" s="12"/>
      <c r="E173" s="12"/>
      <c r="F173" s="13" t="str">
        <f>IF($A173="","",ROUND((C173*D173),2))</f>
        <v/>
      </c>
      <c r="G173" s="13" t="str">
        <f>IF($A173="","",CEILING(((F173*'Proposal'!$B$3)+(E173*'Proposal'!$B$4)),5))</f>
        <v/>
      </c>
      <c r="H173" s="13" t="str">
        <f>IF($A173="","",(B173*G173))</f>
        <v/>
      </c>
      <c r="I173" s="13" t="str">
        <f>IF($A173="","",(B173*(F173+E173)))</f>
        <v/>
      </c>
    </row>
    <row r="174" spans="1:9" x14ac:dyDescent="0.25">
      <c r="B174" s="11"/>
      <c r="C174" s="11"/>
      <c r="D174" s="12"/>
      <c r="E174" s="12"/>
      <c r="F174" s="13" t="str">
        <f>IF($A174="","",ROUND((C174*D174),2))</f>
        <v/>
      </c>
      <c r="G174" s="13" t="str">
        <f>IF($A174="","",CEILING(((F174*'Proposal'!$B$3)+(E174*'Proposal'!$B$4)),5))</f>
        <v/>
      </c>
      <c r="H174" s="13" t="str">
        <f>IF($A174="","",(B174*G174))</f>
        <v/>
      </c>
      <c r="I174" s="13" t="str">
        <f>IF($A174="","",(B174*(F174+E174)))</f>
        <v/>
      </c>
    </row>
    <row r="175" spans="1:9" x14ac:dyDescent="0.25">
      <c r="B175" s="11"/>
      <c r="C175" s="11"/>
      <c r="D175" s="12"/>
      <c r="E175" s="12"/>
      <c r="F175" s="13" t="str">
        <f>IF($A175="","",ROUND((C175*D175),2))</f>
        <v/>
      </c>
      <c r="G175" s="13" t="str">
        <f>IF($A175="","",CEILING(((F175*'Proposal'!$B$3)+(E175*'Proposal'!$B$4)),5))</f>
        <v/>
      </c>
      <c r="H175" s="13" t="str">
        <f>IF($A175="","",(B175*G175))</f>
        <v/>
      </c>
      <c r="I175" s="13" t="str">
        <f>IF($A175="","",(B175*(F175+E175)))</f>
        <v/>
      </c>
    </row>
    <row r="176" spans="1:9" x14ac:dyDescent="0.25">
      <c r="B176" s="11"/>
      <c r="C176" s="11"/>
      <c r="D176" s="12"/>
      <c r="E176" s="12"/>
      <c r="F176" s="13" t="str">
        <f>IF($A176="","",ROUND((C176*D176),2))</f>
        <v/>
      </c>
      <c r="G176" s="13" t="str">
        <f>IF($A176="","",CEILING(((F176*'Proposal'!$B$3)+(E176*'Proposal'!$B$4)),5))</f>
        <v/>
      </c>
      <c r="H176" s="13" t="str">
        <f>IF($A176="","",(B176*G176))</f>
        <v/>
      </c>
      <c r="I176" s="13" t="str">
        <f>IF($A176="","",(B176*(F176+E176)))</f>
        <v/>
      </c>
    </row>
    <row r="177" spans="1:9" x14ac:dyDescent="0.25">
      <c r="B177" s="11"/>
      <c r="C177" s="11"/>
      <c r="D177" s="12"/>
      <c r="E177" s="12"/>
      <c r="F177" s="13" t="str">
        <f>IF($A177="","",ROUND((C177*D177),2))</f>
        <v/>
      </c>
      <c r="G177" s="13" t="str">
        <f>IF($A177="","",CEILING(((F177*'Proposal'!$B$3)+(E177*'Proposal'!$B$4)),5))</f>
        <v/>
      </c>
      <c r="H177" s="13" t="str">
        <f>IF($A177="","",(B177*G177))</f>
        <v/>
      </c>
      <c r="I177" s="13" t="str">
        <f>IF($A177="","",(B177*(F177+E177)))</f>
        <v/>
      </c>
    </row>
    <row r="178" spans="1:9" x14ac:dyDescent="0.25">
      <c r="B178" s="11"/>
      <c r="C178" s="11"/>
      <c r="D178" s="12"/>
      <c r="E178" s="12"/>
      <c r="F178" s="13" t="str">
        <f>IF($A178="","",ROUND((C178*D178),2))</f>
        <v/>
      </c>
      <c r="G178" s="13" t="str">
        <f>IF($A178="","",CEILING(((F178*'Proposal'!$B$3)+(E178*'Proposal'!$B$4)),5))</f>
        <v/>
      </c>
      <c r="H178" s="13" t="str">
        <f>IF($A178="","",(B178*G178))</f>
        <v/>
      </c>
      <c r="I178" s="13" t="str">
        <f>IF($A178="","",(B178*(F178+E178)))</f>
        <v/>
      </c>
    </row>
    <row r="179" spans="1:9" x14ac:dyDescent="0.25">
      <c r="B179" s="11"/>
      <c r="C179" s="11"/>
      <c r="D179" s="12"/>
      <c r="E179" s="12"/>
      <c r="F179" s="13" t="str">
        <f>IF($A179="","",ROUND((C179*D179),2))</f>
        <v/>
      </c>
      <c r="G179" s="13" t="str">
        <f>IF($A179="","",CEILING(((F179*'Proposal'!$B$3)+(E179*'Proposal'!$B$4)),5))</f>
        <v/>
      </c>
      <c r="H179" s="13" t="str">
        <f>IF($A179="","",(B179*G179))</f>
        <v/>
      </c>
      <c r="I179" s="13" t="str">
        <f>IF($A179="","",(B179*(F179+E179)))</f>
        <v/>
      </c>
    </row>
    <row r="180" spans="1:9" x14ac:dyDescent="0.25">
      <c r="B180" s="11"/>
      <c r="C180" s="11"/>
      <c r="D180" s="12"/>
      <c r="E180" s="12"/>
      <c r="F180" s="13" t="str">
        <f>IF($A180="","",ROUND((C180*D180),2))</f>
        <v/>
      </c>
      <c r="G180" s="13" t="str">
        <f>IF($A180="","",CEILING(((F180*'Proposal'!$B$3)+(E180*'Proposal'!$B$4)),5))</f>
        <v/>
      </c>
      <c r="H180" s="13" t="str">
        <f>IF($A180="","",(B180*G180))</f>
        <v/>
      </c>
      <c r="I180" s="13" t="str">
        <f>IF($A180="","",(B180*(F180+E180)))</f>
        <v/>
      </c>
    </row>
    <row r="181" spans="1:9" x14ac:dyDescent="0.25">
      <c r="B181" s="11"/>
      <c r="C181" s="11"/>
      <c r="D181" s="12"/>
      <c r="E181" s="12"/>
      <c r="F181" s="13" t="str">
        <f>IF($A181="","",ROUND((C181*D181),2))</f>
        <v/>
      </c>
      <c r="G181" s="13" t="str">
        <f>IF($A181="","",CEILING(((F181*'Proposal'!$B$3)+(E181*'Proposal'!$B$4)),5))</f>
        <v/>
      </c>
      <c r="H181" s="13" t="str">
        <f>IF($A181="","",(B181*G181))</f>
        <v/>
      </c>
      <c r="I181" s="13" t="str">
        <f>IF($A181="","",(B181*(F181+E181)))</f>
        <v/>
      </c>
    </row>
    <row r="182" spans="1:9" x14ac:dyDescent="0.25">
      <c r="B182" s="11"/>
      <c r="C182" s="11"/>
      <c r="D182" s="12"/>
      <c r="E182" s="12"/>
      <c r="F182" s="13" t="str">
        <f>IF($A182="","",ROUND((C182*D182),2))</f>
        <v/>
      </c>
      <c r="G182" s="13" t="str">
        <f>IF($A182="","",CEILING(((F182*'Proposal'!$B$3)+(E182*'Proposal'!$B$4)),5))</f>
        <v/>
      </c>
      <c r="H182" s="13" t="str">
        <f>IF($A182="","",(B182*G182))</f>
        <v/>
      </c>
      <c r="I182" s="13" t="str">
        <f>IF($A182="","",(B182*(F182+E182)))</f>
        <v/>
      </c>
    </row>
    <row r="183" spans="1:9" x14ac:dyDescent="0.25">
      <c r="B183" s="11"/>
      <c r="C183" s="11"/>
      <c r="D183" s="12"/>
      <c r="E183" s="12"/>
      <c r="F183" s="13" t="str">
        <f>IF($A183="","",ROUND((C183*D183),2))</f>
        <v/>
      </c>
      <c r="G183" s="13" t="str">
        <f>IF($A183="","",CEILING(((F183*'Proposal'!$B$3)+(E183*'Proposal'!$B$4)),5))</f>
        <v/>
      </c>
      <c r="H183" s="13" t="str">
        <f>IF($A183="","",(B183*G183))</f>
        <v/>
      </c>
      <c r="I183" s="13" t="str">
        <f>IF($A183="","",(B183*(F183+E183)))</f>
        <v/>
      </c>
    </row>
    <row r="184" spans="1:9" x14ac:dyDescent="0.25">
      <c r="B184" s="11"/>
      <c r="C184" s="11"/>
      <c r="D184" s="12"/>
      <c r="E184" s="12"/>
      <c r="F184" s="13" t="str">
        <f>IF($A184="","",ROUND((C184*D184),2))</f>
        <v/>
      </c>
      <c r="G184" s="13" t="str">
        <f>IF($A184="","",CEILING(((F184*'Proposal'!$B$3)+(E184*'Proposal'!$B$4)),5))</f>
        <v/>
      </c>
      <c r="H184" s="13" t="str">
        <f>IF($A184="","",(B184*G184))</f>
        <v/>
      </c>
      <c r="I184" s="13" t="str">
        <f>IF($A184="","",(B184*(F184+E184)))</f>
        <v/>
      </c>
    </row>
    <row r="185" spans="1:9" x14ac:dyDescent="0.25">
      <c r="B185" s="11"/>
      <c r="C185" s="11"/>
      <c r="D185" s="12"/>
      <c r="E185" s="12"/>
      <c r="F185" s="13" t="str">
        <f>IF($A185="","",ROUND((C185*D185),2))</f>
        <v/>
      </c>
      <c r="G185" s="13" t="str">
        <f>IF($A185="","",CEILING(((F185*'Proposal'!$B$3)+(E185*'Proposal'!$B$4)),5))</f>
        <v/>
      </c>
      <c r="H185" s="13" t="str">
        <f>IF($A185="","",(B185*G185))</f>
        <v/>
      </c>
      <c r="I185" s="13" t="str">
        <f>IF($A185="","",(B185*(F185+E185)))</f>
        <v/>
      </c>
    </row>
    <row r="186" spans="1:9" x14ac:dyDescent="0.25">
      <c r="B186" s="11"/>
      <c r="C186" s="11"/>
      <c r="D186" s="12"/>
      <c r="E186" s="12"/>
      <c r="F186" s="13" t="str">
        <f>IF($A186="","",ROUND((C186*D186),2))</f>
        <v/>
      </c>
      <c r="G186" s="13" t="str">
        <f>IF($A186="","",CEILING(((F186*'Proposal'!$B$3)+(E186*'Proposal'!$B$4)),5))</f>
        <v/>
      </c>
      <c r="H186" s="13" t="str">
        <f>IF($A186="","",(B186*G186))</f>
        <v/>
      </c>
      <c r="I186" s="13" t="str">
        <f>IF($A186="","",(B186*(F186+E186)))</f>
        <v/>
      </c>
    </row>
    <row r="187" spans="1:9" x14ac:dyDescent="0.25">
      <c r="B187" s="11"/>
      <c r="C187" s="11"/>
      <c r="D187" s="12"/>
      <c r="E187" s="12"/>
      <c r="F187" s="13" t="str">
        <f>IF($A187="","",ROUND((C187*D187),2))</f>
        <v/>
      </c>
      <c r="G187" s="13" t="str">
        <f>IF($A187="","",CEILING(((F187*'Proposal'!$B$3)+(E187*'Proposal'!$B$4)),5))</f>
        <v/>
      </c>
      <c r="H187" s="13" t="str">
        <f>IF($A187="","",(B187*G187))</f>
        <v/>
      </c>
      <c r="I187" s="13" t="str">
        <f>IF($A187="","",(B187*(F187+E187)))</f>
        <v/>
      </c>
    </row>
    <row r="188" spans="1:9" x14ac:dyDescent="0.25">
      <c r="B188" s="11"/>
      <c r="C188" s="11"/>
      <c r="D188" s="12"/>
      <c r="E188" s="12"/>
      <c r="F188" s="13" t="str">
        <f>IF($A188="","",ROUND((C188*D188),2))</f>
        <v/>
      </c>
      <c r="G188" s="13" t="str">
        <f>IF($A188="","",CEILING(((F188*'Proposal'!$B$3)+(E188*'Proposal'!$B$4)),5))</f>
        <v/>
      </c>
      <c r="H188" s="13" t="str">
        <f>IF($A188="","",(B188*G188))</f>
        <v/>
      </c>
      <c r="I188" s="13" t="str">
        <f>IF($A188="","",(B188*(F188+E188)))</f>
        <v/>
      </c>
    </row>
    <row r="189" spans="1:9" x14ac:dyDescent="0.25">
      <c r="B189" s="11"/>
      <c r="C189" s="11"/>
      <c r="D189" s="12"/>
      <c r="E189" s="12"/>
      <c r="F189" s="13" t="str">
        <f>IF($A189="","",ROUND((C189*D189),2))</f>
        <v/>
      </c>
      <c r="G189" s="13" t="str">
        <f>IF($A189="","",CEILING(((F189*'Proposal'!$B$3)+(E189*'Proposal'!$B$4)),5))</f>
        <v/>
      </c>
      <c r="H189" s="13" t="str">
        <f>IF($A189="","",(B189*G189))</f>
        <v/>
      </c>
      <c r="I189" s="13" t="str">
        <f>IF($A189="","",(B189*(F189+E189)))</f>
        <v/>
      </c>
    </row>
    <row r="190" spans="1:9" x14ac:dyDescent="0.25">
      <c r="B190" s="11"/>
      <c r="C190" s="11"/>
      <c r="D190" s="12"/>
      <c r="E190" s="12"/>
      <c r="F190" s="13" t="str">
        <f>IF($A190="","",ROUND((C190*D190),2))</f>
        <v/>
      </c>
      <c r="G190" s="13" t="str">
        <f>IF($A190="","",CEILING(((F190*'Proposal'!$B$3)+(E190*'Proposal'!$B$4)),5))</f>
        <v/>
      </c>
      <c r="H190" s="13" t="str">
        <f>IF($A190="","",(B190*G190))</f>
        <v/>
      </c>
      <c r="I190" s="13" t="str">
        <f>IF($A190="","",(B190*(F190+E190)))</f>
        <v/>
      </c>
    </row>
    <row r="191" spans="1:9" x14ac:dyDescent="0.25">
      <c r="B191" s="11"/>
      <c r="C191" s="11"/>
      <c r="D191" s="12"/>
      <c r="E191" s="12"/>
      <c r="F191" s="13" t="str">
        <f>IF($A191="","",ROUND((C191*D191),2))</f>
        <v/>
      </c>
      <c r="G191" s="13" t="str">
        <f>IF($A191="","",CEILING(((F191*'Proposal'!$B$3)+(E191*'Proposal'!$B$4)),5))</f>
        <v/>
      </c>
      <c r="H191" s="13" t="str">
        <f>IF($A191="","",(B191*G191))</f>
        <v/>
      </c>
      <c r="I191" s="13" t="str">
        <f>IF($A191="","",(B191*(F191+E191)))</f>
        <v/>
      </c>
    </row>
    <row r="192" spans="1:9" x14ac:dyDescent="0.25">
      <c r="B192" s="11"/>
      <c r="C192" s="11"/>
      <c r="D192" s="12"/>
      <c r="E192" s="12"/>
      <c r="F192" s="13" t="str">
        <f>IF($A192="","",ROUND((C192*D192),2))</f>
        <v/>
      </c>
      <c r="G192" s="13" t="str">
        <f>IF($A192="","",CEILING(((F192*'Proposal'!$B$3)+(E192*'Proposal'!$B$4)),5))</f>
        <v/>
      </c>
      <c r="H192" s="13" t="str">
        <f>IF($A192="","",(B192*G192))</f>
        <v/>
      </c>
      <c r="I192" s="13" t="str">
        <f>IF($A192="","",(B192*(F192+E192)))</f>
        <v/>
      </c>
    </row>
    <row r="193" spans="1:9" x14ac:dyDescent="0.25">
      <c r="B193" s="11"/>
      <c r="C193" s="11"/>
      <c r="D193" s="12"/>
      <c r="E193" s="12"/>
      <c r="F193" s="13" t="str">
        <f>IF($A193="","",ROUND((C193*D193),2))</f>
        <v/>
      </c>
      <c r="G193" s="13" t="str">
        <f>IF($A193="","",CEILING(((F193*'Proposal'!$B$3)+(E193*'Proposal'!$B$4)),5))</f>
        <v/>
      </c>
      <c r="H193" s="13" t="str">
        <f>IF($A193="","",(B193*G193))</f>
        <v/>
      </c>
      <c r="I193" s="13" t="str">
        <f>IF($A193="","",(B193*(F193+E193)))</f>
        <v/>
      </c>
    </row>
    <row r="194" spans="1:9" x14ac:dyDescent="0.25">
      <c r="B194" s="11"/>
      <c r="C194" s="11"/>
      <c r="D194" s="12"/>
      <c r="E194" s="12"/>
      <c r="F194" s="13" t="str">
        <f>IF($A194="","",ROUND((C194*D194),2))</f>
        <v/>
      </c>
      <c r="G194" s="13" t="str">
        <f>IF($A194="","",CEILING(((F194*'Proposal'!$B$3)+(E194*'Proposal'!$B$4)),5))</f>
        <v/>
      </c>
      <c r="H194" s="13" t="str">
        <f>IF($A194="","",(B194*G194))</f>
        <v/>
      </c>
      <c r="I194" s="13" t="str">
        <f>IF($A194="","",(B194*(F194+E194)))</f>
        <v/>
      </c>
    </row>
    <row r="195" spans="1:9" x14ac:dyDescent="0.25">
      <c r="B195" s="11"/>
      <c r="C195" s="11"/>
      <c r="D195" s="12"/>
      <c r="E195" s="12"/>
      <c r="F195" s="13" t="str">
        <f>IF($A195="","",ROUND((C195*D195),2))</f>
        <v/>
      </c>
      <c r="G195" s="13" t="str">
        <f>IF($A195="","",CEILING(((F195*'Proposal'!$B$3)+(E195*'Proposal'!$B$4)),5))</f>
        <v/>
      </c>
      <c r="H195" s="13" t="str">
        <f>IF($A195="","",(B195*G195))</f>
        <v/>
      </c>
      <c r="I195" s="13" t="str">
        <f>IF($A195="","",(B195*(F195+E195)))</f>
        <v/>
      </c>
    </row>
    <row r="196" spans="1:9" x14ac:dyDescent="0.25">
      <c r="B196" s="11"/>
      <c r="C196" s="11"/>
      <c r="D196" s="12"/>
      <c r="E196" s="12"/>
      <c r="F196" s="13" t="str">
        <f>IF($A196="","",ROUND((C196*D196),2))</f>
        <v/>
      </c>
      <c r="G196" s="13" t="str">
        <f>IF($A196="","",CEILING(((F196*'Proposal'!$B$3)+(E196*'Proposal'!$B$4)),5))</f>
        <v/>
      </c>
      <c r="H196" s="13" t="str">
        <f>IF($A196="","",(B196*G196))</f>
        <v/>
      </c>
      <c r="I196" s="13" t="str">
        <f>IF($A196="","",(B196*(F196+E196)))</f>
        <v/>
      </c>
    </row>
    <row r="197" spans="1:9" x14ac:dyDescent="0.25">
      <c r="B197" s="11"/>
      <c r="C197" s="11"/>
      <c r="D197" s="12"/>
      <c r="E197" s="12"/>
      <c r="F197" s="13" t="str">
        <f>IF($A197="","",ROUND((C197*D197),2))</f>
        <v/>
      </c>
      <c r="G197" s="13" t="str">
        <f>IF($A197="","",CEILING(((F197*'Proposal'!$B$3)+(E197*'Proposal'!$B$4)),5))</f>
        <v/>
      </c>
      <c r="H197" s="13" t="str">
        <f>IF($A197="","",(B197*G197))</f>
        <v/>
      </c>
      <c r="I197" s="13" t="str">
        <f>IF($A197="","",(B197*(F197+E197)))</f>
        <v/>
      </c>
    </row>
    <row r="198" spans="1:9" x14ac:dyDescent="0.25">
      <c r="B198" s="11"/>
      <c r="C198" s="11"/>
      <c r="D198" s="12"/>
      <c r="E198" s="12"/>
      <c r="F198" s="13" t="str">
        <f>IF($A198="","",ROUND((C198*D198),2))</f>
        <v/>
      </c>
      <c r="G198" s="13" t="str">
        <f>IF($A198="","",CEILING(((F198*'Proposal'!$B$3)+(E198*'Proposal'!$B$4)),5))</f>
        <v/>
      </c>
      <c r="H198" s="13" t="str">
        <f>IF($A198="","",(B198*G198))</f>
        <v/>
      </c>
      <c r="I198" s="13" t="str">
        <f>IF($A198="","",(B198*(F198+E198)))</f>
        <v/>
      </c>
    </row>
    <row r="199" spans="1:9" x14ac:dyDescent="0.25">
      <c r="B199" s="11"/>
      <c r="C199" s="11"/>
      <c r="D199" s="12"/>
      <c r="E199" s="12"/>
      <c r="F199" s="13" t="str">
        <f>IF($A199="","",ROUND((C199*D199),2))</f>
        <v/>
      </c>
      <c r="G199" s="13" t="str">
        <f>IF($A199="","",CEILING(((F199*'Proposal'!$B$3)+(E199*'Proposal'!$B$4)),5))</f>
        <v/>
      </c>
      <c r="H199" s="13" t="str">
        <f>IF($A199="","",(B199*G199))</f>
        <v/>
      </c>
      <c r="I199" s="13" t="str">
        <f>IF($A199="","",(B199*(F199+E199)))</f>
        <v/>
      </c>
    </row>
    <row r="200" spans="1:9" x14ac:dyDescent="0.25">
      <c r="B200" s="11"/>
      <c r="C200" s="11"/>
      <c r="D200" s="12"/>
      <c r="E200" s="12"/>
      <c r="F200" s="13" t="str">
        <f>IF($A200="","",ROUND((C200*D200),2))</f>
        <v/>
      </c>
      <c r="G200" s="13" t="str">
        <f>IF($A200="","",CEILING(((F200*'Proposal'!$B$3)+(E200*'Proposal'!$B$4)),5))</f>
        <v/>
      </c>
      <c r="H200" s="13" t="str">
        <f>IF($A200="","",(B200*G200))</f>
        <v/>
      </c>
      <c r="I200" s="13" t="str">
        <f>IF($A200="","",(B200*(F200+E200)))</f>
        <v/>
      </c>
    </row>
    <row r="201" spans="1:9" x14ac:dyDescent="0.25">
      <c r="B201" s="11"/>
      <c r="C201" s="11"/>
      <c r="D201" s="12"/>
      <c r="E201" s="12"/>
      <c r="F201" s="13" t="str">
        <f>IF($A201="","",ROUND((C201*D201),2))</f>
        <v/>
      </c>
      <c r="G201" s="13" t="str">
        <f>IF($A201="","",CEILING(((F201*'Proposal'!$B$3)+(E201*'Proposal'!$B$4)),5))</f>
        <v/>
      </c>
      <c r="H201" s="13" t="str">
        <f>IF($A201="","",(B201*G201))</f>
        <v/>
      </c>
      <c r="I201" s="13" t="str">
        <f>IF($A201="","",(B201*(F201+E201)))</f>
        <v/>
      </c>
    </row>
  </sheetData>
  <autoFilter ref="A1:I1"/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28</v>
      </c>
      <c r="B1" s="14" t="s">
        <v>29</v>
      </c>
      <c r="C1" s="14" t="s">
        <v>30</v>
      </c>
    </row>
    <row r="2" spans="1:3" x14ac:dyDescent="0.25">
      <c r="A2" s="15" t="s">
        <v>31</v>
      </c>
      <c r="B2" s="16"/>
      <c r="C2" s="16"/>
    </row>
    <row r="3" spans="1:3" x14ac:dyDescent="0.25">
      <c r="A3" t="s">
        <v>32</v>
      </c>
      <c r="B3" s="17">
        <v>3.5</v>
      </c>
      <c r="C3" s="18" t="s">
        <v>33</v>
      </c>
    </row>
    <row r="4" spans="1:3" x14ac:dyDescent="0.25">
      <c r="A4" t="s">
        <v>34</v>
      </c>
      <c r="B4" s="19">
        <v>2</v>
      </c>
      <c r="C4" s="18" t="s">
        <v>35</v>
      </c>
    </row>
    <row r="5" spans="1:3" x14ac:dyDescent="0.25">
      <c r="A5" t="s">
        <v>36</v>
      </c>
      <c r="B5" s="20">
        <v>0.25</v>
      </c>
      <c r="C5" s="18" t="s">
        <v>37</v>
      </c>
    </row>
    <row r="6" spans="1:2" x14ac:dyDescent="0.25">
      <c r="A6" t="s">
        <v>38</v>
      </c>
      <c r="B6" s="21">
        <v>450</v>
      </c>
    </row>
    <row r="7" spans="1:2" x14ac:dyDescent="0.25">
      <c r="A7" t="s">
        <v>39</v>
      </c>
      <c r="B7" s="20">
        <v>0.3</v>
      </c>
    </row>
    <row r="8" spans="1:3" x14ac:dyDescent="0.25">
      <c r="A8" s="15" t="s">
        <v>40</v>
      </c>
      <c r="B8" s="16"/>
      <c r="C8" s="16"/>
    </row>
    <row r="9" spans="1:2" x14ac:dyDescent="0.25">
      <c r="A9" t="s">
        <v>41</v>
      </c>
      <c r="B9" s="22">
        <f>SUM('Pieces'!$H$2:$H$201)</f>
        <v>4685</v>
      </c>
    </row>
    <row r="10" spans="1:2" x14ac:dyDescent="0.25">
      <c r="A10" t="s">
        <v>42</v>
      </c>
      <c r="B10" s="22">
        <f>ROUND(('Proposal'!$B$9*'Proposal'!$B$5),0)</f>
        <v>1171</v>
      </c>
    </row>
    <row r="11" spans="1:2" x14ac:dyDescent="0.25">
      <c r="A11" t="s">
        <v>43</v>
      </c>
      <c r="B11" s="22">
        <f>(('Proposal'!$B$9+'Proposal'!$B$10)+'Proposal'!$B$6)</f>
        <v>6306</v>
      </c>
    </row>
    <row r="12" spans="1:2" x14ac:dyDescent="0.25">
      <c r="A12" t="s">
        <v>44</v>
      </c>
      <c r="B12" s="22">
        <f>ROUND(('Proposal'!$B$11*'Proposal'!$B$7),0)</f>
        <v>1892</v>
      </c>
    </row>
    <row r="13" spans="1:3" x14ac:dyDescent="0.25">
      <c r="A13" s="15" t="s">
        <v>45</v>
      </c>
      <c r="B13" s="16"/>
      <c r="C13" s="16"/>
    </row>
    <row r="14" spans="1:2" x14ac:dyDescent="0.25">
      <c r="A14" t="s">
        <v>46</v>
      </c>
      <c r="B14" s="22">
        <f>SUM('Pieces'!$I$2:$I$201)</f>
        <v>1415.9</v>
      </c>
    </row>
    <row r="15" spans="1:2" x14ac:dyDescent="0.25">
      <c r="A15" t="s">
        <v>47</v>
      </c>
      <c r="B15" s="23">
        <f>IFERROR((('Proposal'!$B$9-'Proposal'!$B$14)/'Proposal'!$B$9),0)</f>
        <v>0.6977801494130202</v>
      </c>
    </row>
  </sheetData>
  <dataValidations count="1">
    <dataValidation type="decimal" operator="greaterThanOrEqual" allowBlank="1" showErrorMessage="1" errorTitle="Number expected" error="Enter a number." sqref="B3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Pieces</vt:lpstr>
      <vt:lpstr>Proposal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