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llections" state="visible" r:id="rId5"/>
    <sheet sheetId="3" name="Route" state="visible" r:id="rId6"/>
  </sheets>
  <calcPr calcId="171027" fullCalcOnLoad="1"/>
</workbook>
</file>

<file path=xl/sharedStrings.xml><?xml version="1.0" encoding="utf-8"?>
<sst xmlns="http://schemas.openxmlformats.org/spreadsheetml/2006/main" count="42" uniqueCount="36">
  <si>
    <t>Vending Machine Revenue</t>
  </si>
  <si>
    <t>A free vending revenue spreadsheet: track collected, cost, and profit per machine and location to rank profitability, in Google Sheets and Excel.</t>
  </si>
  <si>
    <t>Quick start</t>
  </si>
  <si>
    <t>Open the Collections tab and replace the sample rows with your own — one row per entry. Formulas fill in automatically for new rows.</t>
  </si>
  <si>
    <t>Log each collection with cash, card sales and restock cost; Machine profit to date ranks locations.</t>
  </si>
  <si>
    <t>Low earners after a few months should be moved; note card-reader fees if your provider charges per swipe.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</si>
  <si>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</si>
  <si>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</si>
  <si>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</si>
  <si>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</si>
  <si>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</si>
  <si>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</si>
  <si>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</si>
  <si>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Collection date</t>
  </si>
  <si>
    <t>Machine</t>
  </si>
  <si>
    <t>Location</t>
  </si>
  <si>
    <t>Cash collected</t>
  </si>
  <si>
    <t>Card sales</t>
  </si>
  <si>
    <t>Product cost (restock)</t>
  </si>
  <si>
    <t>Location commission %</t>
  </si>
  <si>
    <t>Revenue</t>
  </si>
  <si>
    <t>Commission</t>
  </si>
  <si>
    <t>Profit</t>
  </si>
  <si>
    <t>Machine profit to date</t>
  </si>
  <si>
    <t>V-01</t>
  </si>
  <si>
    <t>Harbor Gym</t>
  </si>
  <si>
    <t>V-02</t>
  </si>
  <si>
    <t>Auto shop waiting room</t>
  </si>
  <si>
    <t>V-03</t>
  </si>
  <si>
    <t>Apartment laundry</t>
  </si>
  <si>
    <t>Item</t>
  </si>
  <si>
    <t>Value</t>
  </si>
  <si>
    <t>Notes</t>
  </si>
  <si>
    <t>Totals</t>
  </si>
  <si>
    <t>Machines</t>
  </si>
  <si>
    <t>Best machine (profit)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</si>
</sst>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" width="24" customWidth="1"/>
    <col min="4" max="4" width="17" customWidth="1"/>
    <col min="5" max="5" width="14" customWidth="1"/>
    <col min="6" max="6" width="25" customWidth="1"/>
    <col min="7" max="7" width="24" customWidth="1"/>
    <col min="8" max="10" width="14" customWidth="1"/>
    <col min="11" max="11" width="25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46294</v>
      </c>
      <c r="B2" t="s">
        <v>24</v>
      </c>
      <c r="C2" t="s">
        <v>25</v>
      </c>
      <c r="D2" s="12">
        <v>180</v>
      </c>
      <c r="E2" s="12">
        <v>320</v>
      </c>
      <c r="F2" s="12">
        <v>210</v>
      </c>
      <c r="G2" s="13">
        <v>0.1</v>
      </c>
      <c r="H2" s="14">
        <f>IF($A2="","",(D2+E2))</f>
        <v>500</v>
      </c>
      <c r="I2" s="14">
        <f>IF($A2="","",ROUND((H2*G2),2))</f>
        <v>50</v>
      </c>
      <c r="J2" s="14">
        <f>IF($A2="","",((H2-F2)-I2))</f>
        <v>240</v>
      </c>
      <c r="K2" s="14">
        <f>IF($A2="","",SUMIFS('Collections'!$J$2:$J$201,'Collections'!$B$2:$B$201,B2))</f>
        <v>485</v>
      </c>
    </row>
    <row r="3" spans="1:11" x14ac:dyDescent="0.25">
      <c r="A3" s="11">
        <v>46294</v>
      </c>
      <c r="B3" t="s">
        <v>26</v>
      </c>
      <c r="C3" t="s">
        <v>27</v>
      </c>
      <c r="D3" s="12">
        <v>95</v>
      </c>
      <c r="E3" s="12">
        <v>60</v>
      </c>
      <c r="F3" s="12">
        <v>70</v>
      </c>
      <c r="G3" s="13">
        <v>0</v>
      </c>
      <c r="H3" s="14">
        <f>IF($A3="","",(D3+E3))</f>
        <v>155</v>
      </c>
      <c r="I3" s="14">
        <f>IF($A3="","",ROUND((H3*G3),2))</f>
        <v>0</v>
      </c>
      <c r="J3" s="14">
        <f>IF($A3="","",((H3-F3)-I3))</f>
        <v>85</v>
      </c>
      <c r="K3" s="14">
        <f>IF($A3="","",SUMIFS('Collections'!$J$2:$J$201,'Collections'!$B$2:$B$201,B3))</f>
        <v>170</v>
      </c>
    </row>
    <row r="4" spans="1:11" x14ac:dyDescent="0.25">
      <c r="A4" s="11">
        <v>46301</v>
      </c>
      <c r="B4" t="s">
        <v>24</v>
      </c>
      <c r="C4" t="s">
        <v>25</v>
      </c>
      <c r="D4" s="12">
        <v>160</v>
      </c>
      <c r="E4" s="12">
        <v>340</v>
      </c>
      <c r="F4" s="12">
        <v>205</v>
      </c>
      <c r="G4" s="13">
        <v>0.1</v>
      </c>
      <c r="H4" s="14">
        <f>IF($A4="","",(D4+E4))</f>
        <v>500</v>
      </c>
      <c r="I4" s="14">
        <f>IF($A4="","",ROUND((H4*G4),2))</f>
        <v>50</v>
      </c>
      <c r="J4" s="14">
        <f>IF($A4="","",((H4-F4)-I4))</f>
        <v>245</v>
      </c>
      <c r="K4" s="14">
        <f>IF($A4="","",SUMIFS('Collections'!$J$2:$J$201,'Collections'!$B$2:$B$201,B4))</f>
        <v>485</v>
      </c>
    </row>
    <row r="5" spans="1:11" x14ac:dyDescent="0.25">
      <c r="A5" s="11">
        <v>46301</v>
      </c>
      <c r="B5" t="s">
        <v>28</v>
      </c>
      <c r="C5" t="s">
        <v>29</v>
      </c>
      <c r="D5" s="12">
        <v>40</v>
      </c>
      <c r="E5" s="12">
        <v>25</v>
      </c>
      <c r="F5" s="12">
        <v>50</v>
      </c>
      <c r="G5" s="13">
        <v>0.05</v>
      </c>
      <c r="H5" s="14">
        <f>IF($A5="","",(D5+E5))</f>
        <v>65</v>
      </c>
      <c r="I5" s="14">
        <f>IF($A5="","",ROUND((H5*G5),2))</f>
        <v>3.25</v>
      </c>
      <c r="J5" s="14">
        <f>IF($A5="","",((H5-F5)-I5))</f>
        <v>11.75</v>
      </c>
      <c r="K5" s="14">
        <f>IF($A5="","",SUMIFS('Collections'!$J$2:$J$201,'Collections'!$B$2:$B$201,B5))</f>
        <v>11.75</v>
      </c>
    </row>
    <row r="6" spans="1:11" x14ac:dyDescent="0.25">
      <c r="A6" s="11">
        <v>46301</v>
      </c>
      <c r="B6" t="s">
        <v>26</v>
      </c>
      <c r="C6" t="s">
        <v>27</v>
      </c>
      <c r="D6" s="12">
        <v>88</v>
      </c>
      <c r="E6" s="12">
        <v>72</v>
      </c>
      <c r="F6" s="12">
        <v>75</v>
      </c>
      <c r="G6" s="13">
        <v>0</v>
      </c>
      <c r="H6" s="14">
        <f>IF($A6="","",(D6+E6))</f>
        <v>160</v>
      </c>
      <c r="I6" s="14">
        <f>IF($A6="","",ROUND((H6*G6),2))</f>
        <v>0</v>
      </c>
      <c r="J6" s="14">
        <f>IF($A6="","",((H6-F6)-I6))</f>
        <v>85</v>
      </c>
      <c r="K6" s="14">
        <f>IF($A6="","",SUMIFS('Collections'!$J$2:$J$201,'Collections'!$B$2:$B$201,B6))</f>
        <v>170</v>
      </c>
    </row>
    <row r="7" spans="1:11" x14ac:dyDescent="0.25">
      <c r="A7" s="11"/>
      <c r="D7" s="12"/>
      <c r="E7" s="12"/>
      <c r="F7" s="12"/>
      <c r="G7" s="13"/>
      <c r="H7" s="14" t="str">
        <f>IF($A7="","",(D7+E7))</f>
        <v/>
      </c>
      <c r="I7" s="14" t="str">
        <f>IF($A7="","",ROUND((H7*G7),2))</f>
        <v/>
      </c>
      <c r="J7" s="14" t="str">
        <f>IF($A7="","",((H7-F7)-I7))</f>
        <v/>
      </c>
      <c r="K7" s="14" t="str">
        <f>IF($A7="","",SUMIFS('Collections'!$J$2:$J$201,'Collections'!$B$2:$B$201,B7))</f>
        <v/>
      </c>
    </row>
    <row r="8" spans="1:11" x14ac:dyDescent="0.25">
      <c r="A8" s="11"/>
      <c r="D8" s="12"/>
      <c r="E8" s="12"/>
      <c r="F8" s="12"/>
      <c r="G8" s="13"/>
      <c r="H8" s="14" t="str">
        <f>IF($A8="","",(D8+E8))</f>
        <v/>
      </c>
      <c r="I8" s="14" t="str">
        <f>IF($A8="","",ROUND((H8*G8),2))</f>
        <v/>
      </c>
      <c r="J8" s="14" t="str">
        <f>IF($A8="","",((H8-F8)-I8))</f>
        <v/>
      </c>
      <c r="K8" s="14" t="str">
        <f>IF($A8="","",SUMIFS('Collections'!$J$2:$J$201,'Collections'!$B$2:$B$201,B8))</f>
        <v/>
      </c>
    </row>
    <row r="9" spans="1:11" x14ac:dyDescent="0.25">
      <c r="A9" s="11"/>
      <c r="D9" s="12"/>
      <c r="E9" s="12"/>
      <c r="F9" s="12"/>
      <c r="G9" s="13"/>
      <c r="H9" s="14" t="str">
        <f>IF($A9="","",(D9+E9))</f>
        <v/>
      </c>
      <c r="I9" s="14" t="str">
        <f>IF($A9="","",ROUND((H9*G9),2))</f>
        <v/>
      </c>
      <c r="J9" s="14" t="str">
        <f>IF($A9="","",((H9-F9)-I9))</f>
        <v/>
      </c>
      <c r="K9" s="14" t="str">
        <f>IF($A9="","",SUMIFS('Collections'!$J$2:$J$201,'Collections'!$B$2:$B$201,B9))</f>
        <v/>
      </c>
    </row>
    <row r="10" spans="1:11" x14ac:dyDescent="0.25">
      <c r="A10" s="11"/>
      <c r="D10" s="12"/>
      <c r="E10" s="12"/>
      <c r="F10" s="12"/>
      <c r="G10" s="13"/>
      <c r="H10" s="14" t="str">
        <f>IF($A10="","",(D10+E10))</f>
        <v/>
      </c>
      <c r="I10" s="14" t="str">
        <f>IF($A10="","",ROUND((H10*G10),2))</f>
        <v/>
      </c>
      <c r="J10" s="14" t="str">
        <f>IF($A10="","",((H10-F10)-I10))</f>
        <v/>
      </c>
      <c r="K10" s="14" t="str">
        <f>IF($A10="","",SUMIFS('Collections'!$J$2:$J$201,'Collections'!$B$2:$B$201,B10))</f>
        <v/>
      </c>
    </row>
    <row r="11" spans="1:11" x14ac:dyDescent="0.25">
      <c r="A11" s="11"/>
      <c r="D11" s="12"/>
      <c r="E11" s="12"/>
      <c r="F11" s="12"/>
      <c r="G11" s="13"/>
      <c r="H11" s="14" t="str">
        <f>IF($A11="","",(D11+E11))</f>
        <v/>
      </c>
      <c r="I11" s="14" t="str">
        <f>IF($A11="","",ROUND((H11*G11),2))</f>
        <v/>
      </c>
      <c r="J11" s="14" t="str">
        <f>IF($A11="","",((H11-F11)-I11))</f>
        <v/>
      </c>
      <c r="K11" s="14" t="str">
        <f>IF($A11="","",SUMIFS('Collections'!$J$2:$J$201,'Collections'!$B$2:$B$201,B11))</f>
        <v/>
      </c>
    </row>
    <row r="12" spans="1:11" x14ac:dyDescent="0.25">
      <c r="A12" s="11"/>
      <c r="D12" s="12"/>
      <c r="E12" s="12"/>
      <c r="F12" s="12"/>
      <c r="G12" s="13"/>
      <c r="H12" s="14" t="str">
        <f>IF($A12="","",(D12+E12))</f>
        <v/>
      </c>
      <c r="I12" s="14" t="str">
        <f>IF($A12="","",ROUND((H12*G12),2))</f>
        <v/>
      </c>
      <c r="J12" s="14" t="str">
        <f>IF($A12="","",((H12-F12)-I12))</f>
        <v/>
      </c>
      <c r="K12" s="14" t="str">
        <f>IF($A12="","",SUMIFS('Collections'!$J$2:$J$201,'Collections'!$B$2:$B$201,B12))</f>
        <v/>
      </c>
    </row>
    <row r="13" spans="1:11" x14ac:dyDescent="0.25">
      <c r="A13" s="11"/>
      <c r="D13" s="12"/>
      <c r="E13" s="12"/>
      <c r="F13" s="12"/>
      <c r="G13" s="13"/>
      <c r="H13" s="14" t="str">
        <f>IF($A13="","",(D13+E13))</f>
        <v/>
      </c>
      <c r="I13" s="14" t="str">
        <f>IF($A13="","",ROUND((H13*G13),2))</f>
        <v/>
      </c>
      <c r="J13" s="14" t="str">
        <f>IF($A13="","",((H13-F13)-I13))</f>
        <v/>
      </c>
      <c r="K13" s="14" t="str">
        <f>IF($A13="","",SUMIFS('Collections'!$J$2:$J$201,'Collections'!$B$2:$B$201,B13))</f>
        <v/>
      </c>
    </row>
    <row r="14" spans="1:11" x14ac:dyDescent="0.25">
      <c r="A14" s="11"/>
      <c r="D14" s="12"/>
      <c r="E14" s="12"/>
      <c r="F14" s="12"/>
      <c r="G14" s="13"/>
      <c r="H14" s="14" t="str">
        <f>IF($A14="","",(D14+E14))</f>
        <v/>
      </c>
      <c r="I14" s="14" t="str">
        <f>IF($A14="","",ROUND((H14*G14),2))</f>
        <v/>
      </c>
      <c r="J14" s="14" t="str">
        <f>IF($A14="","",((H14-F14)-I14))</f>
        <v/>
      </c>
      <c r="K14" s="14" t="str">
        <f>IF($A14="","",SUMIFS('Collections'!$J$2:$J$201,'Collections'!$B$2:$B$201,B14))</f>
        <v/>
      </c>
    </row>
    <row r="15" spans="1:11" x14ac:dyDescent="0.25">
      <c r="A15" s="11"/>
      <c r="D15" s="12"/>
      <c r="E15" s="12"/>
      <c r="F15" s="12"/>
      <c r="G15" s="13"/>
      <c r="H15" s="14" t="str">
        <f>IF($A15="","",(D15+E15))</f>
        <v/>
      </c>
      <c r="I15" s="14" t="str">
        <f>IF($A15="","",ROUND((H15*G15),2))</f>
        <v/>
      </c>
      <c r="J15" s="14" t="str">
        <f>IF($A15="","",((H15-F15)-I15))</f>
        <v/>
      </c>
      <c r="K15" s="14" t="str">
        <f>IF($A15="","",SUMIFS('Collections'!$J$2:$J$201,'Collections'!$B$2:$B$201,B15))</f>
        <v/>
      </c>
    </row>
    <row r="16" spans="1:11" x14ac:dyDescent="0.25">
      <c r="A16" s="11"/>
      <c r="D16" s="12"/>
      <c r="E16" s="12"/>
      <c r="F16" s="12"/>
      <c r="G16" s="13"/>
      <c r="H16" s="14" t="str">
        <f>IF($A16="","",(D16+E16))</f>
        <v/>
      </c>
      <c r="I16" s="14" t="str">
        <f>IF($A16="","",ROUND((H16*G16),2))</f>
        <v/>
      </c>
      <c r="J16" s="14" t="str">
        <f>IF($A16="","",((H16-F16)-I16))</f>
        <v/>
      </c>
      <c r="K16" s="14" t="str">
        <f>IF($A16="","",SUMIFS('Collections'!$J$2:$J$201,'Collections'!$B$2:$B$201,B16))</f>
        <v/>
      </c>
    </row>
    <row r="17" spans="1:11" x14ac:dyDescent="0.25">
      <c r="A17" s="11"/>
      <c r="D17" s="12"/>
      <c r="E17" s="12"/>
      <c r="F17" s="12"/>
      <c r="G17" s="13"/>
      <c r="H17" s="14" t="str">
        <f>IF($A17="","",(D17+E17))</f>
        <v/>
      </c>
      <c r="I17" s="14" t="str">
        <f>IF($A17="","",ROUND((H17*G17),2))</f>
        <v/>
      </c>
      <c r="J17" s="14" t="str">
        <f>IF($A17="","",((H17-F17)-I17))</f>
        <v/>
      </c>
      <c r="K17" s="14" t="str">
        <f>IF($A17="","",SUMIFS('Collections'!$J$2:$J$201,'Collections'!$B$2:$B$201,B17))</f>
        <v/>
      </c>
    </row>
    <row r="18" spans="1:11" x14ac:dyDescent="0.25">
      <c r="A18" s="11"/>
      <c r="D18" s="12"/>
      <c r="E18" s="12"/>
      <c r="F18" s="12"/>
      <c r="G18" s="13"/>
      <c r="H18" s="14" t="str">
        <f>IF($A18="","",(D18+E18))</f>
        <v/>
      </c>
      <c r="I18" s="14" t="str">
        <f>IF($A18="","",ROUND((H18*G18),2))</f>
        <v/>
      </c>
      <c r="J18" s="14" t="str">
        <f>IF($A18="","",((H18-F18)-I18))</f>
        <v/>
      </c>
      <c r="K18" s="14" t="str">
        <f>IF($A18="","",SUMIFS('Collections'!$J$2:$J$201,'Collections'!$B$2:$B$201,B18))</f>
        <v/>
      </c>
    </row>
    <row r="19" spans="1:11" x14ac:dyDescent="0.25">
      <c r="A19" s="11"/>
      <c r="D19" s="12"/>
      <c r="E19" s="12"/>
      <c r="F19" s="12"/>
      <c r="G19" s="13"/>
      <c r="H19" s="14" t="str">
        <f>IF($A19="","",(D19+E19))</f>
        <v/>
      </c>
      <c r="I19" s="14" t="str">
        <f>IF($A19="","",ROUND((H19*G19),2))</f>
        <v/>
      </c>
      <c r="J19" s="14" t="str">
        <f>IF($A19="","",((H19-F19)-I19))</f>
        <v/>
      </c>
      <c r="K19" s="14" t="str">
        <f>IF($A19="","",SUMIFS('Collections'!$J$2:$J$201,'Collections'!$B$2:$B$201,B19))</f>
        <v/>
      </c>
    </row>
    <row r="20" spans="1:11" x14ac:dyDescent="0.25">
      <c r="A20" s="11"/>
      <c r="D20" s="12"/>
      <c r="E20" s="12"/>
      <c r="F20" s="12"/>
      <c r="G20" s="13"/>
      <c r="H20" s="14" t="str">
        <f>IF($A20="","",(D20+E20))</f>
        <v/>
      </c>
      <c r="I20" s="14" t="str">
        <f>IF($A20="","",ROUND((H20*G20),2))</f>
        <v/>
      </c>
      <c r="J20" s="14" t="str">
        <f>IF($A20="","",((H20-F20)-I20))</f>
        <v/>
      </c>
      <c r="K20" s="14" t="str">
        <f>IF($A20="","",SUMIFS('Collections'!$J$2:$J$201,'Collections'!$B$2:$B$201,B20))</f>
        <v/>
      </c>
    </row>
    <row r="21" spans="1:11" x14ac:dyDescent="0.25">
      <c r="A21" s="11"/>
      <c r="D21" s="12"/>
      <c r="E21" s="12"/>
      <c r="F21" s="12"/>
      <c r="G21" s="13"/>
      <c r="H21" s="14" t="str">
        <f>IF($A21="","",(D21+E21))</f>
        <v/>
      </c>
      <c r="I21" s="14" t="str">
        <f>IF($A21="","",ROUND((H21*G21),2))</f>
        <v/>
      </c>
      <c r="J21" s="14" t="str">
        <f>IF($A21="","",((H21-F21)-I21))</f>
        <v/>
      </c>
      <c r="K21" s="14" t="str">
        <f>IF($A21="","",SUMIFS('Collections'!$J$2:$J$201,'Collections'!$B$2:$B$201,B21))</f>
        <v/>
      </c>
    </row>
    <row r="22" spans="1:11" x14ac:dyDescent="0.25">
      <c r="A22" s="11"/>
      <c r="D22" s="12"/>
      <c r="E22" s="12"/>
      <c r="F22" s="12"/>
      <c r="G22" s="13"/>
      <c r="H22" s="14" t="str">
        <f>IF($A22="","",(D22+E22))</f>
        <v/>
      </c>
      <c r="I22" s="14" t="str">
        <f>IF($A22="","",ROUND((H22*G22),2))</f>
        <v/>
      </c>
      <c r="J22" s="14" t="str">
        <f>IF($A22="","",((H22-F22)-I22))</f>
        <v/>
      </c>
      <c r="K22" s="14" t="str">
        <f>IF($A22="","",SUMIFS('Collections'!$J$2:$J$201,'Collections'!$B$2:$B$201,B22))</f>
        <v/>
      </c>
    </row>
    <row r="23" spans="1:11" x14ac:dyDescent="0.25">
      <c r="A23" s="11"/>
      <c r="D23" s="12"/>
      <c r="E23" s="12"/>
      <c r="F23" s="12"/>
      <c r="G23" s="13"/>
      <c r="H23" s="14" t="str">
        <f>IF($A23="","",(D23+E23))</f>
        <v/>
      </c>
      <c r="I23" s="14" t="str">
        <f>IF($A23="","",ROUND((H23*G23),2))</f>
        <v/>
      </c>
      <c r="J23" s="14" t="str">
        <f>IF($A23="","",((H23-F23)-I23))</f>
        <v/>
      </c>
      <c r="K23" s="14" t="str">
        <f>IF($A23="","",SUMIFS('Collections'!$J$2:$J$201,'Collections'!$B$2:$B$201,B23))</f>
        <v/>
      </c>
    </row>
    <row r="24" spans="1:11" x14ac:dyDescent="0.25">
      <c r="A24" s="11"/>
      <c r="D24" s="12"/>
      <c r="E24" s="12"/>
      <c r="F24" s="12"/>
      <c r="G24" s="13"/>
      <c r="H24" s="14" t="str">
        <f>IF($A24="","",(D24+E24))</f>
        <v/>
      </c>
      <c r="I24" s="14" t="str">
        <f>IF($A24="","",ROUND((H24*G24),2))</f>
        <v/>
      </c>
      <c r="J24" s="14" t="str">
        <f>IF($A24="","",((H24-F24)-I24))</f>
        <v/>
      </c>
      <c r="K24" s="14" t="str">
        <f>IF($A24="","",SUMIFS('Collections'!$J$2:$J$201,'Collections'!$B$2:$B$201,B24))</f>
        <v/>
      </c>
    </row>
    <row r="25" spans="1:11" x14ac:dyDescent="0.25">
      <c r="A25" s="11"/>
      <c r="D25" s="12"/>
      <c r="E25" s="12"/>
      <c r="F25" s="12"/>
      <c r="G25" s="13"/>
      <c r="H25" s="14" t="str">
        <f>IF($A25="","",(D25+E25))</f>
        <v/>
      </c>
      <c r="I25" s="14" t="str">
        <f>IF($A25="","",ROUND((H25*G25),2))</f>
        <v/>
      </c>
      <c r="J25" s="14" t="str">
        <f>IF($A25="","",((H25-F25)-I25))</f>
        <v/>
      </c>
      <c r="K25" s="14" t="str">
        <f>IF($A25="","",SUMIFS('Collections'!$J$2:$J$201,'Collections'!$B$2:$B$201,B25))</f>
        <v/>
      </c>
    </row>
    <row r="26" spans="1:11" x14ac:dyDescent="0.25">
      <c r="A26" s="11"/>
      <c r="D26" s="12"/>
      <c r="E26" s="12"/>
      <c r="F26" s="12"/>
      <c r="G26" s="13"/>
      <c r="H26" s="14" t="str">
        <f>IF($A26="","",(D26+E26))</f>
        <v/>
      </c>
      <c r="I26" s="14" t="str">
        <f>IF($A26="","",ROUND((H26*G26),2))</f>
        <v/>
      </c>
      <c r="J26" s="14" t="str">
        <f>IF($A26="","",((H26-F26)-I26))</f>
        <v/>
      </c>
      <c r="K26" s="14" t="str">
        <f>IF($A26="","",SUMIFS('Collections'!$J$2:$J$201,'Collections'!$B$2:$B$201,B26))</f>
        <v/>
      </c>
    </row>
    <row r="27" spans="1:11" x14ac:dyDescent="0.25">
      <c r="A27" s="11"/>
      <c r="D27" s="12"/>
      <c r="E27" s="12"/>
      <c r="F27" s="12"/>
      <c r="G27" s="13"/>
      <c r="H27" s="14" t="str">
        <f>IF($A27="","",(D27+E27))</f>
        <v/>
      </c>
      <c r="I27" s="14" t="str">
        <f>IF($A27="","",ROUND((H27*G27),2))</f>
        <v/>
      </c>
      <c r="J27" s="14" t="str">
        <f>IF($A27="","",((H27-F27)-I27))</f>
        <v/>
      </c>
      <c r="K27" s="14" t="str">
        <f>IF($A27="","",SUMIFS('Collections'!$J$2:$J$201,'Collections'!$B$2:$B$201,B27))</f>
        <v/>
      </c>
    </row>
    <row r="28" spans="1:11" x14ac:dyDescent="0.25">
      <c r="A28" s="11"/>
      <c r="D28" s="12"/>
      <c r="E28" s="12"/>
      <c r="F28" s="12"/>
      <c r="G28" s="13"/>
      <c r="H28" s="14" t="str">
        <f>IF($A28="","",(D28+E28))</f>
        <v/>
      </c>
      <c r="I28" s="14" t="str">
        <f>IF($A28="","",ROUND((H28*G28),2))</f>
        <v/>
      </c>
      <c r="J28" s="14" t="str">
        <f>IF($A28="","",((H28-F28)-I28))</f>
        <v/>
      </c>
      <c r="K28" s="14" t="str">
        <f>IF($A28="","",SUMIFS('Collections'!$J$2:$J$201,'Collections'!$B$2:$B$201,B28))</f>
        <v/>
      </c>
    </row>
    <row r="29" spans="1:11" x14ac:dyDescent="0.25">
      <c r="A29" s="11"/>
      <c r="D29" s="12"/>
      <c r="E29" s="12"/>
      <c r="F29" s="12"/>
      <c r="G29" s="13"/>
      <c r="H29" s="14" t="str">
        <f>IF($A29="","",(D29+E29))</f>
        <v/>
      </c>
      <c r="I29" s="14" t="str">
        <f>IF($A29="","",ROUND((H29*G29),2))</f>
        <v/>
      </c>
      <c r="J29" s="14" t="str">
        <f>IF($A29="","",((H29-F29)-I29))</f>
        <v/>
      </c>
      <c r="K29" s="14" t="str">
        <f>IF($A29="","",SUMIFS('Collections'!$J$2:$J$201,'Collections'!$B$2:$B$201,B29))</f>
        <v/>
      </c>
    </row>
    <row r="30" spans="1:11" x14ac:dyDescent="0.25">
      <c r="A30" s="11"/>
      <c r="D30" s="12"/>
      <c r="E30" s="12"/>
      <c r="F30" s="12"/>
      <c r="G30" s="13"/>
      <c r="H30" s="14" t="str">
        <f>IF($A30="","",(D30+E30))</f>
        <v/>
      </c>
      <c r="I30" s="14" t="str">
        <f>IF($A30="","",ROUND((H30*G30),2))</f>
        <v/>
      </c>
      <c r="J30" s="14" t="str">
        <f>IF($A30="","",((H30-F30)-I30))</f>
        <v/>
      </c>
      <c r="K30" s="14" t="str">
        <f>IF($A30="","",SUMIFS('Collections'!$J$2:$J$201,'Collections'!$B$2:$B$201,B30))</f>
        <v/>
      </c>
    </row>
    <row r="31" spans="1:11" x14ac:dyDescent="0.25">
      <c r="A31" s="11"/>
      <c r="D31" s="12"/>
      <c r="E31" s="12"/>
      <c r="F31" s="12"/>
      <c r="G31" s="13"/>
      <c r="H31" s="14" t="str">
        <f>IF($A31="","",(D31+E31))</f>
        <v/>
      </c>
      <c r="I31" s="14" t="str">
        <f>IF($A31="","",ROUND((H31*G31),2))</f>
        <v/>
      </c>
      <c r="J31" s="14" t="str">
        <f>IF($A31="","",((H31-F31)-I31))</f>
        <v/>
      </c>
      <c r="K31" s="14" t="str">
        <f>IF($A31="","",SUMIFS('Collections'!$J$2:$J$201,'Collections'!$B$2:$B$201,B31))</f>
        <v/>
      </c>
    </row>
    <row r="32" spans="1:11" x14ac:dyDescent="0.25">
      <c r="A32" s="11"/>
      <c r="D32" s="12"/>
      <c r="E32" s="12"/>
      <c r="F32" s="12"/>
      <c r="G32" s="13"/>
      <c r="H32" s="14" t="str">
        <f>IF($A32="","",(D32+E32))</f>
        <v/>
      </c>
      <c r="I32" s="14" t="str">
        <f>IF($A32="","",ROUND((H32*G32),2))</f>
        <v/>
      </c>
      <c r="J32" s="14" t="str">
        <f>IF($A32="","",((H32-F32)-I32))</f>
        <v/>
      </c>
      <c r="K32" s="14" t="str">
        <f>IF($A32="","",SUMIFS('Collections'!$J$2:$J$201,'Collections'!$B$2:$B$201,B32))</f>
        <v/>
      </c>
    </row>
    <row r="33" spans="1:11" x14ac:dyDescent="0.25">
      <c r="A33" s="11"/>
      <c r="D33" s="12"/>
      <c r="E33" s="12"/>
      <c r="F33" s="12"/>
      <c r="G33" s="13"/>
      <c r="H33" s="14" t="str">
        <f>IF($A33="","",(D33+E33))</f>
        <v/>
      </c>
      <c r="I33" s="14" t="str">
        <f>IF($A33="","",ROUND((H33*G33),2))</f>
        <v/>
      </c>
      <c r="J33" s="14" t="str">
        <f>IF($A33="","",((H33-F33)-I33))</f>
        <v/>
      </c>
      <c r="K33" s="14" t="str">
        <f>IF($A33="","",SUMIFS('Collections'!$J$2:$J$201,'Collections'!$B$2:$B$201,B33))</f>
        <v/>
      </c>
    </row>
    <row r="34" spans="1:11" x14ac:dyDescent="0.25">
      <c r="A34" s="11"/>
      <c r="D34" s="12"/>
      <c r="E34" s="12"/>
      <c r="F34" s="12"/>
      <c r="G34" s="13"/>
      <c r="H34" s="14" t="str">
        <f>IF($A34="","",(D34+E34))</f>
        <v/>
      </c>
      <c r="I34" s="14" t="str">
        <f>IF($A34="","",ROUND((H34*G34),2))</f>
        <v/>
      </c>
      <c r="J34" s="14" t="str">
        <f>IF($A34="","",((H34-F34)-I34))</f>
        <v/>
      </c>
      <c r="K34" s="14" t="str">
        <f>IF($A34="","",SUMIFS('Collections'!$J$2:$J$201,'Collections'!$B$2:$B$201,B34))</f>
        <v/>
      </c>
    </row>
    <row r="35" spans="1:11" x14ac:dyDescent="0.25">
      <c r="A35" s="11"/>
      <c r="D35" s="12"/>
      <c r="E35" s="12"/>
      <c r="F35" s="12"/>
      <c r="G35" s="13"/>
      <c r="H35" s="14" t="str">
        <f>IF($A35="","",(D35+E35))</f>
        <v/>
      </c>
      <c r="I35" s="14" t="str">
        <f>IF($A35="","",ROUND((H35*G35),2))</f>
        <v/>
      </c>
      <c r="J35" s="14" t="str">
        <f>IF($A35="","",((H35-F35)-I35))</f>
        <v/>
      </c>
      <c r="K35" s="14" t="str">
        <f>IF($A35="","",SUMIFS('Collections'!$J$2:$J$201,'Collections'!$B$2:$B$201,B35))</f>
        <v/>
      </c>
    </row>
    <row r="36" spans="1:11" x14ac:dyDescent="0.25">
      <c r="A36" s="11"/>
      <c r="D36" s="12"/>
      <c r="E36" s="12"/>
      <c r="F36" s="12"/>
      <c r="G36" s="13"/>
      <c r="H36" s="14" t="str">
        <f>IF($A36="","",(D36+E36))</f>
        <v/>
      </c>
      <c r="I36" s="14" t="str">
        <f>IF($A36="","",ROUND((H36*G36),2))</f>
        <v/>
      </c>
      <c r="J36" s="14" t="str">
        <f>IF($A36="","",((H36-F36)-I36))</f>
        <v/>
      </c>
      <c r="K36" s="14" t="str">
        <f>IF($A36="","",SUMIFS('Collections'!$J$2:$J$201,'Collections'!$B$2:$B$201,B36))</f>
        <v/>
      </c>
    </row>
    <row r="37" spans="1:11" x14ac:dyDescent="0.25">
      <c r="A37" s="11"/>
      <c r="D37" s="12"/>
      <c r="E37" s="12"/>
      <c r="F37" s="12"/>
      <c r="G37" s="13"/>
      <c r="H37" s="14" t="str">
        <f>IF($A37="","",(D37+E37))</f>
        <v/>
      </c>
      <c r="I37" s="14" t="str">
        <f>IF($A37="","",ROUND((H37*G37),2))</f>
        <v/>
      </c>
      <c r="J37" s="14" t="str">
        <f>IF($A37="","",((H37-F37)-I37))</f>
        <v/>
      </c>
      <c r="K37" s="14" t="str">
        <f>IF($A37="","",SUMIFS('Collections'!$J$2:$J$201,'Collections'!$B$2:$B$201,B37))</f>
        <v/>
      </c>
    </row>
    <row r="38" spans="1:11" x14ac:dyDescent="0.25">
      <c r="A38" s="11"/>
      <c r="D38" s="12"/>
      <c r="E38" s="12"/>
      <c r="F38" s="12"/>
      <c r="G38" s="13"/>
      <c r="H38" s="14" t="str">
        <f>IF($A38="","",(D38+E38))</f>
        <v/>
      </c>
      <c r="I38" s="14" t="str">
        <f>IF($A38="","",ROUND((H38*G38),2))</f>
        <v/>
      </c>
      <c r="J38" s="14" t="str">
        <f>IF($A38="","",((H38-F38)-I38))</f>
        <v/>
      </c>
      <c r="K38" s="14" t="str">
        <f>IF($A38="","",SUMIFS('Collections'!$J$2:$J$201,'Collections'!$B$2:$B$201,B38))</f>
        <v/>
      </c>
    </row>
    <row r="39" spans="1:11" x14ac:dyDescent="0.25">
      <c r="A39" s="11"/>
      <c r="D39" s="12"/>
      <c r="E39" s="12"/>
      <c r="F39" s="12"/>
      <c r="G39" s="13"/>
      <c r="H39" s="14" t="str">
        <f>IF($A39="","",(D39+E39))</f>
        <v/>
      </c>
      <c r="I39" s="14" t="str">
        <f>IF($A39="","",ROUND((H39*G39),2))</f>
        <v/>
      </c>
      <c r="J39" s="14" t="str">
        <f>IF($A39="","",((H39-F39)-I39))</f>
        <v/>
      </c>
      <c r="K39" s="14" t="str">
        <f>IF($A39="","",SUMIFS('Collections'!$J$2:$J$201,'Collections'!$B$2:$B$201,B39))</f>
        <v/>
      </c>
    </row>
    <row r="40" spans="1:11" x14ac:dyDescent="0.25">
      <c r="A40" s="11"/>
      <c r="D40" s="12"/>
      <c r="E40" s="12"/>
      <c r="F40" s="12"/>
      <c r="G40" s="13"/>
      <c r="H40" s="14" t="str">
        <f>IF($A40="","",(D40+E40))</f>
        <v/>
      </c>
      <c r="I40" s="14" t="str">
        <f>IF($A40="","",ROUND((H40*G40),2))</f>
        <v/>
      </c>
      <c r="J40" s="14" t="str">
        <f>IF($A40="","",((H40-F40)-I40))</f>
        <v/>
      </c>
      <c r="K40" s="14" t="str">
        <f>IF($A40="","",SUMIFS('Collections'!$J$2:$J$201,'Collections'!$B$2:$B$201,B40))</f>
        <v/>
      </c>
    </row>
    <row r="41" spans="1:11" x14ac:dyDescent="0.25">
      <c r="A41" s="11"/>
      <c r="D41" s="12"/>
      <c r="E41" s="12"/>
      <c r="F41" s="12"/>
      <c r="G41" s="13"/>
      <c r="H41" s="14" t="str">
        <f>IF($A41="","",(D41+E41))</f>
        <v/>
      </c>
      <c r="I41" s="14" t="str">
        <f>IF($A41="","",ROUND((H41*G41),2))</f>
        <v/>
      </c>
      <c r="J41" s="14" t="str">
        <f>IF($A41="","",((H41-F41)-I41))</f>
        <v/>
      </c>
      <c r="K41" s="14" t="str">
        <f>IF($A41="","",SUMIFS('Collections'!$J$2:$J$201,'Collections'!$B$2:$B$201,B41))</f>
        <v/>
      </c>
    </row>
    <row r="42" spans="1:11" x14ac:dyDescent="0.25">
      <c r="A42" s="11"/>
      <c r="D42" s="12"/>
      <c r="E42" s="12"/>
      <c r="F42" s="12"/>
      <c r="G42" s="13"/>
      <c r="H42" s="14" t="str">
        <f>IF($A42="","",(D42+E42))</f>
        <v/>
      </c>
      <c r="I42" s="14" t="str">
        <f>IF($A42="","",ROUND((H42*G42),2))</f>
        <v/>
      </c>
      <c r="J42" s="14" t="str">
        <f>IF($A42="","",((H42-F42)-I42))</f>
        <v/>
      </c>
      <c r="K42" s="14" t="str">
        <f>IF($A42="","",SUMIFS('Collections'!$J$2:$J$201,'Collections'!$B$2:$B$201,B42))</f>
        <v/>
      </c>
    </row>
    <row r="43" spans="1:11" x14ac:dyDescent="0.25">
      <c r="A43" s="11"/>
      <c r="D43" s="12"/>
      <c r="E43" s="12"/>
      <c r="F43" s="12"/>
      <c r="G43" s="13"/>
      <c r="H43" s="14" t="str">
        <f>IF($A43="","",(D43+E43))</f>
        <v/>
      </c>
      <c r="I43" s="14" t="str">
        <f>IF($A43="","",ROUND((H43*G43),2))</f>
        <v/>
      </c>
      <c r="J43" s="14" t="str">
        <f>IF($A43="","",((H43-F43)-I43))</f>
        <v/>
      </c>
      <c r="K43" s="14" t="str">
        <f>IF($A43="","",SUMIFS('Collections'!$J$2:$J$201,'Collections'!$B$2:$B$201,B43))</f>
        <v/>
      </c>
    </row>
    <row r="44" spans="1:11" x14ac:dyDescent="0.25">
      <c r="A44" s="11"/>
      <c r="D44" s="12"/>
      <c r="E44" s="12"/>
      <c r="F44" s="12"/>
      <c r="G44" s="13"/>
      <c r="H44" s="14" t="str">
        <f>IF($A44="","",(D44+E44))</f>
        <v/>
      </c>
      <c r="I44" s="14" t="str">
        <f>IF($A44="","",ROUND((H44*G44),2))</f>
        <v/>
      </c>
      <c r="J44" s="14" t="str">
        <f>IF($A44="","",((H44-F44)-I44))</f>
        <v/>
      </c>
      <c r="K44" s="14" t="str">
        <f>IF($A44="","",SUMIFS('Collections'!$J$2:$J$201,'Collections'!$B$2:$B$201,B44))</f>
        <v/>
      </c>
    </row>
    <row r="45" spans="1:11" x14ac:dyDescent="0.25">
      <c r="A45" s="11"/>
      <c r="D45" s="12"/>
      <c r="E45" s="12"/>
      <c r="F45" s="12"/>
      <c r="G45" s="13"/>
      <c r="H45" s="14" t="str">
        <f>IF($A45="","",(D45+E45))</f>
        <v/>
      </c>
      <c r="I45" s="14" t="str">
        <f>IF($A45="","",ROUND((H45*G45),2))</f>
        <v/>
      </c>
      <c r="J45" s="14" t="str">
        <f>IF($A45="","",((H45-F45)-I45))</f>
        <v/>
      </c>
      <c r="K45" s="14" t="str">
        <f>IF($A45="","",SUMIFS('Collections'!$J$2:$J$201,'Collections'!$B$2:$B$201,B45))</f>
        <v/>
      </c>
    </row>
    <row r="46" spans="1:11" x14ac:dyDescent="0.25">
      <c r="A46" s="11"/>
      <c r="D46" s="12"/>
      <c r="E46" s="12"/>
      <c r="F46" s="12"/>
      <c r="G46" s="13"/>
      <c r="H46" s="14" t="str">
        <f>IF($A46="","",(D46+E46))</f>
        <v/>
      </c>
      <c r="I46" s="14" t="str">
        <f>IF($A46="","",ROUND((H46*G46),2))</f>
        <v/>
      </c>
      <c r="J46" s="14" t="str">
        <f>IF($A46="","",((H46-F46)-I46))</f>
        <v/>
      </c>
      <c r="K46" s="14" t="str">
        <f>IF($A46="","",SUMIFS('Collections'!$J$2:$J$201,'Collections'!$B$2:$B$201,B46))</f>
        <v/>
      </c>
    </row>
    <row r="47" spans="1:11" x14ac:dyDescent="0.25">
      <c r="A47" s="11"/>
      <c r="D47" s="12"/>
      <c r="E47" s="12"/>
      <c r="F47" s="12"/>
      <c r="G47" s="13"/>
      <c r="H47" s="14" t="str">
        <f>IF($A47="","",(D47+E47))</f>
        <v/>
      </c>
      <c r="I47" s="14" t="str">
        <f>IF($A47="","",ROUND((H47*G47),2))</f>
        <v/>
      </c>
      <c r="J47" s="14" t="str">
        <f>IF($A47="","",((H47-F47)-I47))</f>
        <v/>
      </c>
      <c r="K47" s="14" t="str">
        <f>IF($A47="","",SUMIFS('Collections'!$J$2:$J$201,'Collections'!$B$2:$B$201,B47))</f>
        <v/>
      </c>
    </row>
    <row r="48" spans="1:11" x14ac:dyDescent="0.25">
      <c r="A48" s="11"/>
      <c r="D48" s="12"/>
      <c r="E48" s="12"/>
      <c r="F48" s="12"/>
      <c r="G48" s="13"/>
      <c r="H48" s="14" t="str">
        <f>IF($A48="","",(D48+E48))</f>
        <v/>
      </c>
      <c r="I48" s="14" t="str">
        <f>IF($A48="","",ROUND((H48*G48),2))</f>
        <v/>
      </c>
      <c r="J48" s="14" t="str">
        <f>IF($A48="","",((H48-F48)-I48))</f>
        <v/>
      </c>
      <c r="K48" s="14" t="str">
        <f>IF($A48="","",SUMIFS('Collections'!$J$2:$J$201,'Collections'!$B$2:$B$201,B48))</f>
        <v/>
      </c>
    </row>
    <row r="49" spans="1:11" x14ac:dyDescent="0.25">
      <c r="A49" s="11"/>
      <c r="D49" s="12"/>
      <c r="E49" s="12"/>
      <c r="F49" s="12"/>
      <c r="G49" s="13"/>
      <c r="H49" s="14" t="str">
        <f>IF($A49="","",(D49+E49))</f>
        <v/>
      </c>
      <c r="I49" s="14" t="str">
        <f>IF($A49="","",ROUND((H49*G49),2))</f>
        <v/>
      </c>
      <c r="J49" s="14" t="str">
        <f>IF($A49="","",((H49-F49)-I49))</f>
        <v/>
      </c>
      <c r="K49" s="14" t="str">
        <f>IF($A49="","",SUMIFS('Collections'!$J$2:$J$201,'Collections'!$B$2:$B$201,B49))</f>
        <v/>
      </c>
    </row>
    <row r="50" spans="1:11" x14ac:dyDescent="0.25">
      <c r="A50" s="11"/>
      <c r="D50" s="12"/>
      <c r="E50" s="12"/>
      <c r="F50" s="12"/>
      <c r="G50" s="13"/>
      <c r="H50" s="14" t="str">
        <f>IF($A50="","",(D50+E50))</f>
        <v/>
      </c>
      <c r="I50" s="14" t="str">
        <f>IF($A50="","",ROUND((H50*G50),2))</f>
        <v/>
      </c>
      <c r="J50" s="14" t="str">
        <f>IF($A50="","",((H50-F50)-I50))</f>
        <v/>
      </c>
      <c r="K50" s="14" t="str">
        <f>IF($A50="","",SUMIFS('Collections'!$J$2:$J$201,'Collections'!$B$2:$B$201,B50))</f>
        <v/>
      </c>
    </row>
    <row r="51" spans="1:11" x14ac:dyDescent="0.25">
      <c r="A51" s="11"/>
      <c r="D51" s="12"/>
      <c r="E51" s="12"/>
      <c r="F51" s="12"/>
      <c r="G51" s="13"/>
      <c r="H51" s="14" t="str">
        <f>IF($A51="","",(D51+E51))</f>
        <v/>
      </c>
      <c r="I51" s="14" t="str">
        <f>IF($A51="","",ROUND((H51*G51),2))</f>
        <v/>
      </c>
      <c r="J51" s="14" t="str">
        <f>IF($A51="","",((H51-F51)-I51))</f>
        <v/>
      </c>
      <c r="K51" s="14" t="str">
        <f>IF($A51="","",SUMIFS('Collections'!$J$2:$J$201,'Collections'!$B$2:$B$201,B51))</f>
        <v/>
      </c>
    </row>
    <row r="52" spans="1:11" x14ac:dyDescent="0.25">
      <c r="A52" s="11"/>
      <c r="D52" s="12"/>
      <c r="E52" s="12"/>
      <c r="F52" s="12"/>
      <c r="G52" s="13"/>
      <c r="H52" s="14" t="str">
        <f>IF($A52="","",(D52+E52))</f>
        <v/>
      </c>
      <c r="I52" s="14" t="str">
        <f>IF($A52="","",ROUND((H52*G52),2))</f>
        <v/>
      </c>
      <c r="J52" s="14" t="str">
        <f>IF($A52="","",((H52-F52)-I52))</f>
        <v/>
      </c>
      <c r="K52" s="14" t="str">
        <f>IF($A52="","",SUMIFS('Collections'!$J$2:$J$201,'Collections'!$B$2:$B$201,B52))</f>
        <v/>
      </c>
    </row>
    <row r="53" spans="1:11" x14ac:dyDescent="0.25">
      <c r="A53" s="11"/>
      <c r="D53" s="12"/>
      <c r="E53" s="12"/>
      <c r="F53" s="12"/>
      <c r="G53" s="13"/>
      <c r="H53" s="14" t="str">
        <f>IF($A53="","",(D53+E53))</f>
        <v/>
      </c>
      <c r="I53" s="14" t="str">
        <f>IF($A53="","",ROUND((H53*G53),2))</f>
        <v/>
      </c>
      <c r="J53" s="14" t="str">
        <f>IF($A53="","",((H53-F53)-I53))</f>
        <v/>
      </c>
      <c r="K53" s="14" t="str">
        <f>IF($A53="","",SUMIFS('Collections'!$J$2:$J$201,'Collections'!$B$2:$B$201,B53))</f>
        <v/>
      </c>
    </row>
    <row r="54" spans="1:11" x14ac:dyDescent="0.25">
      <c r="A54" s="11"/>
      <c r="D54" s="12"/>
      <c r="E54" s="12"/>
      <c r="F54" s="12"/>
      <c r="G54" s="13"/>
      <c r="H54" s="14" t="str">
        <f>IF($A54="","",(D54+E54))</f>
        <v/>
      </c>
      <c r="I54" s="14" t="str">
        <f>IF($A54="","",ROUND((H54*G54),2))</f>
        <v/>
      </c>
      <c r="J54" s="14" t="str">
        <f>IF($A54="","",((H54-F54)-I54))</f>
        <v/>
      </c>
      <c r="K54" s="14" t="str">
        <f>IF($A54="","",SUMIFS('Collections'!$J$2:$J$201,'Collections'!$B$2:$B$201,B54))</f>
        <v/>
      </c>
    </row>
    <row r="55" spans="1:11" x14ac:dyDescent="0.25">
      <c r="A55" s="11"/>
      <c r="D55" s="12"/>
      <c r="E55" s="12"/>
      <c r="F55" s="12"/>
      <c r="G55" s="13"/>
      <c r="H55" s="14" t="str">
        <f>IF($A55="","",(D55+E55))</f>
        <v/>
      </c>
      <c r="I55" s="14" t="str">
        <f>IF($A55="","",ROUND((H55*G55),2))</f>
        <v/>
      </c>
      <c r="J55" s="14" t="str">
        <f>IF($A55="","",((H55-F55)-I55))</f>
        <v/>
      </c>
      <c r="K55" s="14" t="str">
        <f>IF($A55="","",SUMIFS('Collections'!$J$2:$J$201,'Collections'!$B$2:$B$201,B55))</f>
        <v/>
      </c>
    </row>
    <row r="56" spans="1:11" x14ac:dyDescent="0.25">
      <c r="A56" s="11"/>
      <c r="D56" s="12"/>
      <c r="E56" s="12"/>
      <c r="F56" s="12"/>
      <c r="G56" s="13"/>
      <c r="H56" s="14" t="str">
        <f>IF($A56="","",(D56+E56))</f>
        <v/>
      </c>
      <c r="I56" s="14" t="str">
        <f>IF($A56="","",ROUND((H56*G56),2))</f>
        <v/>
      </c>
      <c r="J56" s="14" t="str">
        <f>IF($A56="","",((H56-F56)-I56))</f>
        <v/>
      </c>
      <c r="K56" s="14" t="str">
        <f>IF($A56="","",SUMIFS('Collections'!$J$2:$J$201,'Collections'!$B$2:$B$201,B56))</f>
        <v/>
      </c>
    </row>
    <row r="57" spans="1:11" x14ac:dyDescent="0.25">
      <c r="A57" s="11"/>
      <c r="D57" s="12"/>
      <c r="E57" s="12"/>
      <c r="F57" s="12"/>
      <c r="G57" s="13"/>
      <c r="H57" s="14" t="str">
        <f>IF($A57="","",(D57+E57))</f>
        <v/>
      </c>
      <c r="I57" s="14" t="str">
        <f>IF($A57="","",ROUND((H57*G57),2))</f>
        <v/>
      </c>
      <c r="J57" s="14" t="str">
        <f>IF($A57="","",((H57-F57)-I57))</f>
        <v/>
      </c>
      <c r="K57" s="14" t="str">
        <f>IF($A57="","",SUMIFS('Collections'!$J$2:$J$201,'Collections'!$B$2:$B$201,B57))</f>
        <v/>
      </c>
    </row>
    <row r="58" spans="1:11" x14ac:dyDescent="0.25">
      <c r="A58" s="11"/>
      <c r="D58" s="12"/>
      <c r="E58" s="12"/>
      <c r="F58" s="12"/>
      <c r="G58" s="13"/>
      <c r="H58" s="14" t="str">
        <f>IF($A58="","",(D58+E58))</f>
        <v/>
      </c>
      <c r="I58" s="14" t="str">
        <f>IF($A58="","",ROUND((H58*G58),2))</f>
        <v/>
      </c>
      <c r="J58" s="14" t="str">
        <f>IF($A58="","",((H58-F58)-I58))</f>
        <v/>
      </c>
      <c r="K58" s="14" t="str">
        <f>IF($A58="","",SUMIFS('Collections'!$J$2:$J$201,'Collections'!$B$2:$B$201,B58))</f>
        <v/>
      </c>
    </row>
    <row r="59" spans="1:11" x14ac:dyDescent="0.25">
      <c r="A59" s="11"/>
      <c r="D59" s="12"/>
      <c r="E59" s="12"/>
      <c r="F59" s="12"/>
      <c r="G59" s="13"/>
      <c r="H59" s="14" t="str">
        <f>IF($A59="","",(D59+E59))</f>
        <v/>
      </c>
      <c r="I59" s="14" t="str">
        <f>IF($A59="","",ROUND((H59*G59),2))</f>
        <v/>
      </c>
      <c r="J59" s="14" t="str">
        <f>IF($A59="","",((H59-F59)-I59))</f>
        <v/>
      </c>
      <c r="K59" s="14" t="str">
        <f>IF($A59="","",SUMIFS('Collections'!$J$2:$J$201,'Collections'!$B$2:$B$201,B59))</f>
        <v/>
      </c>
    </row>
    <row r="60" spans="1:11" x14ac:dyDescent="0.25">
      <c r="A60" s="11"/>
      <c r="D60" s="12"/>
      <c r="E60" s="12"/>
      <c r="F60" s="12"/>
      <c r="G60" s="13"/>
      <c r="H60" s="14" t="str">
        <f>IF($A60="","",(D60+E60))</f>
        <v/>
      </c>
      <c r="I60" s="14" t="str">
        <f>IF($A60="","",ROUND((H60*G60),2))</f>
        <v/>
      </c>
      <c r="J60" s="14" t="str">
        <f>IF($A60="","",((H60-F60)-I60))</f>
        <v/>
      </c>
      <c r="K60" s="14" t="str">
        <f>IF($A60="","",SUMIFS('Collections'!$J$2:$J$201,'Collections'!$B$2:$B$201,B60))</f>
        <v/>
      </c>
    </row>
    <row r="61" spans="1:11" x14ac:dyDescent="0.25">
      <c r="A61" s="11"/>
      <c r="D61" s="12"/>
      <c r="E61" s="12"/>
      <c r="F61" s="12"/>
      <c r="G61" s="13"/>
      <c r="H61" s="14" t="str">
        <f>IF($A61="","",(D61+E61))</f>
        <v/>
      </c>
      <c r="I61" s="14" t="str">
        <f>IF($A61="","",ROUND((H61*G61),2))</f>
        <v/>
      </c>
      <c r="J61" s="14" t="str">
        <f>IF($A61="","",((H61-F61)-I61))</f>
        <v/>
      </c>
      <c r="K61" s="14" t="str">
        <f>IF($A61="","",SUMIFS('Collections'!$J$2:$J$201,'Collections'!$B$2:$B$201,B61))</f>
        <v/>
      </c>
    </row>
    <row r="62" spans="1:11" x14ac:dyDescent="0.25">
      <c r="A62" s="11"/>
      <c r="D62" s="12"/>
      <c r="E62" s="12"/>
      <c r="F62" s="12"/>
      <c r="G62" s="13"/>
      <c r="H62" s="14" t="str">
        <f>IF($A62="","",(D62+E62))</f>
        <v/>
      </c>
      <c r="I62" s="14" t="str">
        <f>IF($A62="","",ROUND((H62*G62),2))</f>
        <v/>
      </c>
      <c r="J62" s="14" t="str">
        <f>IF($A62="","",((H62-F62)-I62))</f>
        <v/>
      </c>
      <c r="K62" s="14" t="str">
        <f>IF($A62="","",SUMIFS('Collections'!$J$2:$J$201,'Collections'!$B$2:$B$201,B62))</f>
        <v/>
      </c>
    </row>
    <row r="63" spans="1:11" x14ac:dyDescent="0.25">
      <c r="A63" s="11"/>
      <c r="D63" s="12"/>
      <c r="E63" s="12"/>
      <c r="F63" s="12"/>
      <c r="G63" s="13"/>
      <c r="H63" s="14" t="str">
        <f>IF($A63="","",(D63+E63))</f>
        <v/>
      </c>
      <c r="I63" s="14" t="str">
        <f>IF($A63="","",ROUND((H63*G63),2))</f>
        <v/>
      </c>
      <c r="J63" s="14" t="str">
        <f>IF($A63="","",((H63-F63)-I63))</f>
        <v/>
      </c>
      <c r="K63" s="14" t="str">
        <f>IF($A63="","",SUMIFS('Collections'!$J$2:$J$201,'Collections'!$B$2:$B$201,B63))</f>
        <v/>
      </c>
    </row>
    <row r="64" spans="1:11" x14ac:dyDescent="0.25">
      <c r="A64" s="11"/>
      <c r="D64" s="12"/>
      <c r="E64" s="12"/>
      <c r="F64" s="12"/>
      <c r="G64" s="13"/>
      <c r="H64" s="14" t="str">
        <f>IF($A64="","",(D64+E64))</f>
        <v/>
      </c>
      <c r="I64" s="14" t="str">
        <f>IF($A64="","",ROUND((H64*G64),2))</f>
        <v/>
      </c>
      <c r="J64" s="14" t="str">
        <f>IF($A64="","",((H64-F64)-I64))</f>
        <v/>
      </c>
      <c r="K64" s="14" t="str">
        <f>IF($A64="","",SUMIFS('Collections'!$J$2:$J$201,'Collections'!$B$2:$B$201,B64))</f>
        <v/>
      </c>
    </row>
    <row r="65" spans="1:11" x14ac:dyDescent="0.25">
      <c r="A65" s="11"/>
      <c r="D65" s="12"/>
      <c r="E65" s="12"/>
      <c r="F65" s="12"/>
      <c r="G65" s="13"/>
      <c r="H65" s="14" t="str">
        <f>IF($A65="","",(D65+E65))</f>
        <v/>
      </c>
      <c r="I65" s="14" t="str">
        <f>IF($A65="","",ROUND((H65*G65),2))</f>
        <v/>
      </c>
      <c r="J65" s="14" t="str">
        <f>IF($A65="","",((H65-F65)-I65))</f>
        <v/>
      </c>
      <c r="K65" s="14" t="str">
        <f>IF($A65="","",SUMIFS('Collections'!$J$2:$J$201,'Collections'!$B$2:$B$201,B65))</f>
        <v/>
      </c>
    </row>
    <row r="66" spans="1:11" x14ac:dyDescent="0.25">
      <c r="A66" s="11"/>
      <c r="D66" s="12"/>
      <c r="E66" s="12"/>
      <c r="F66" s="12"/>
      <c r="G66" s="13"/>
      <c r="H66" s="14" t="str">
        <f>IF($A66="","",(D66+E66))</f>
        <v/>
      </c>
      <c r="I66" s="14" t="str">
        <f>IF($A66="","",ROUND((H66*G66),2))</f>
        <v/>
      </c>
      <c r="J66" s="14" t="str">
        <f>IF($A66="","",((H66-F66)-I66))</f>
        <v/>
      </c>
      <c r="K66" s="14" t="str">
        <f>IF($A66="","",SUMIFS('Collections'!$J$2:$J$201,'Collections'!$B$2:$B$201,B66))</f>
        <v/>
      </c>
    </row>
    <row r="67" spans="1:11" x14ac:dyDescent="0.25">
      <c r="A67" s="11"/>
      <c r="D67" s="12"/>
      <c r="E67" s="12"/>
      <c r="F67" s="12"/>
      <c r="G67" s="13"/>
      <c r="H67" s="14" t="str">
        <f>IF($A67="","",(D67+E67))</f>
        <v/>
      </c>
      <c r="I67" s="14" t="str">
        <f>IF($A67="","",ROUND((H67*G67),2))</f>
        <v/>
      </c>
      <c r="J67" s="14" t="str">
        <f>IF($A67="","",((H67-F67)-I67))</f>
        <v/>
      </c>
      <c r="K67" s="14" t="str">
        <f>IF($A67="","",SUMIFS('Collections'!$J$2:$J$201,'Collections'!$B$2:$B$201,B67))</f>
        <v/>
      </c>
    </row>
    <row r="68" spans="1:11" x14ac:dyDescent="0.25">
      <c r="A68" s="11"/>
      <c r="D68" s="12"/>
      <c r="E68" s="12"/>
      <c r="F68" s="12"/>
      <c r="G68" s="13"/>
      <c r="H68" s="14" t="str">
        <f>IF($A68="","",(D68+E68))</f>
        <v/>
      </c>
      <c r="I68" s="14" t="str">
        <f>IF($A68="","",ROUND((H68*G68),2))</f>
        <v/>
      </c>
      <c r="J68" s="14" t="str">
        <f>IF($A68="","",((H68-F68)-I68))</f>
        <v/>
      </c>
      <c r="K68" s="14" t="str">
        <f>IF($A68="","",SUMIFS('Collections'!$J$2:$J$201,'Collections'!$B$2:$B$201,B68))</f>
        <v/>
      </c>
    </row>
    <row r="69" spans="1:11" x14ac:dyDescent="0.25">
      <c r="A69" s="11"/>
      <c r="D69" s="12"/>
      <c r="E69" s="12"/>
      <c r="F69" s="12"/>
      <c r="G69" s="13"/>
      <c r="H69" s="14" t="str">
        <f>IF($A69="","",(D69+E69))</f>
        <v/>
      </c>
      <c r="I69" s="14" t="str">
        <f>IF($A69="","",ROUND((H69*G69),2))</f>
        <v/>
      </c>
      <c r="J69" s="14" t="str">
        <f>IF($A69="","",((H69-F69)-I69))</f>
        <v/>
      </c>
      <c r="K69" s="14" t="str">
        <f>IF($A69="","",SUMIFS('Collections'!$J$2:$J$201,'Collections'!$B$2:$B$201,B69))</f>
        <v/>
      </c>
    </row>
    <row r="70" spans="1:11" x14ac:dyDescent="0.25">
      <c r="A70" s="11"/>
      <c r="D70" s="12"/>
      <c r="E70" s="12"/>
      <c r="F70" s="12"/>
      <c r="G70" s="13"/>
      <c r="H70" s="14" t="str">
        <f>IF($A70="","",(D70+E70))</f>
        <v/>
      </c>
      <c r="I70" s="14" t="str">
        <f>IF($A70="","",ROUND((H70*G70),2))</f>
        <v/>
      </c>
      <c r="J70" s="14" t="str">
        <f>IF($A70="","",((H70-F70)-I70))</f>
        <v/>
      </c>
      <c r="K70" s="14" t="str">
        <f>IF($A70="","",SUMIFS('Collections'!$J$2:$J$201,'Collections'!$B$2:$B$201,B70))</f>
        <v/>
      </c>
    </row>
    <row r="71" spans="1:11" x14ac:dyDescent="0.25">
      <c r="A71" s="11"/>
      <c r="D71" s="12"/>
      <c r="E71" s="12"/>
      <c r="F71" s="12"/>
      <c r="G71" s="13"/>
      <c r="H71" s="14" t="str">
        <f>IF($A71="","",(D71+E71))</f>
        <v/>
      </c>
      <c r="I71" s="14" t="str">
        <f>IF($A71="","",ROUND((H71*G71),2))</f>
        <v/>
      </c>
      <c r="J71" s="14" t="str">
        <f>IF($A71="","",((H71-F71)-I71))</f>
        <v/>
      </c>
      <c r="K71" s="14" t="str">
        <f>IF($A71="","",SUMIFS('Collections'!$J$2:$J$201,'Collections'!$B$2:$B$201,B71))</f>
        <v/>
      </c>
    </row>
    <row r="72" spans="1:11" x14ac:dyDescent="0.25">
      <c r="A72" s="11"/>
      <c r="D72" s="12"/>
      <c r="E72" s="12"/>
      <c r="F72" s="12"/>
      <c r="G72" s="13"/>
      <c r="H72" s="14" t="str">
        <f>IF($A72="","",(D72+E72))</f>
        <v/>
      </c>
      <c r="I72" s="14" t="str">
        <f>IF($A72="","",ROUND((H72*G72),2))</f>
        <v/>
      </c>
      <c r="J72" s="14" t="str">
        <f>IF($A72="","",((H72-F72)-I72))</f>
        <v/>
      </c>
      <c r="K72" s="14" t="str">
        <f>IF($A72="","",SUMIFS('Collections'!$J$2:$J$201,'Collections'!$B$2:$B$201,B72))</f>
        <v/>
      </c>
    </row>
    <row r="73" spans="1:11" x14ac:dyDescent="0.25">
      <c r="A73" s="11"/>
      <c r="D73" s="12"/>
      <c r="E73" s="12"/>
      <c r="F73" s="12"/>
      <c r="G73" s="13"/>
      <c r="H73" s="14" t="str">
        <f>IF($A73="","",(D73+E73))</f>
        <v/>
      </c>
      <c r="I73" s="14" t="str">
        <f>IF($A73="","",ROUND((H73*G73),2))</f>
        <v/>
      </c>
      <c r="J73" s="14" t="str">
        <f>IF($A73="","",((H73-F73)-I73))</f>
        <v/>
      </c>
      <c r="K73" s="14" t="str">
        <f>IF($A73="","",SUMIFS('Collections'!$J$2:$J$201,'Collections'!$B$2:$B$201,B73))</f>
        <v/>
      </c>
    </row>
    <row r="74" spans="1:11" x14ac:dyDescent="0.25">
      <c r="A74" s="11"/>
      <c r="D74" s="12"/>
      <c r="E74" s="12"/>
      <c r="F74" s="12"/>
      <c r="G74" s="13"/>
      <c r="H74" s="14" t="str">
        <f>IF($A74="","",(D74+E74))</f>
        <v/>
      </c>
      <c r="I74" s="14" t="str">
        <f>IF($A74="","",ROUND((H74*G74),2))</f>
        <v/>
      </c>
      <c r="J74" s="14" t="str">
        <f>IF($A74="","",((H74-F74)-I74))</f>
        <v/>
      </c>
      <c r="K74" s="14" t="str">
        <f>IF($A74="","",SUMIFS('Collections'!$J$2:$J$201,'Collections'!$B$2:$B$201,B74))</f>
        <v/>
      </c>
    </row>
    <row r="75" spans="1:11" x14ac:dyDescent="0.25">
      <c r="A75" s="11"/>
      <c r="D75" s="12"/>
      <c r="E75" s="12"/>
      <c r="F75" s="12"/>
      <c r="G75" s="13"/>
      <c r="H75" s="14" t="str">
        <f>IF($A75="","",(D75+E75))</f>
        <v/>
      </c>
      <c r="I75" s="14" t="str">
        <f>IF($A75="","",ROUND((H75*G75),2))</f>
        <v/>
      </c>
      <c r="J75" s="14" t="str">
        <f>IF($A75="","",((H75-F75)-I75))</f>
        <v/>
      </c>
      <c r="K75" s="14" t="str">
        <f>IF($A75="","",SUMIFS('Collections'!$J$2:$J$201,'Collections'!$B$2:$B$201,B75))</f>
        <v/>
      </c>
    </row>
    <row r="76" spans="1:11" x14ac:dyDescent="0.25">
      <c r="A76" s="11"/>
      <c r="D76" s="12"/>
      <c r="E76" s="12"/>
      <c r="F76" s="12"/>
      <c r="G76" s="13"/>
      <c r="H76" s="14" t="str">
        <f>IF($A76="","",(D76+E76))</f>
        <v/>
      </c>
      <c r="I76" s="14" t="str">
        <f>IF($A76="","",ROUND((H76*G76),2))</f>
        <v/>
      </c>
      <c r="J76" s="14" t="str">
        <f>IF($A76="","",((H76-F76)-I76))</f>
        <v/>
      </c>
      <c r="K76" s="14" t="str">
        <f>IF($A76="","",SUMIFS('Collections'!$J$2:$J$201,'Collections'!$B$2:$B$201,B76))</f>
        <v/>
      </c>
    </row>
    <row r="77" spans="1:11" x14ac:dyDescent="0.25">
      <c r="A77" s="11"/>
      <c r="D77" s="12"/>
      <c r="E77" s="12"/>
      <c r="F77" s="12"/>
      <c r="G77" s="13"/>
      <c r="H77" s="14" t="str">
        <f>IF($A77="","",(D77+E77))</f>
        <v/>
      </c>
      <c r="I77" s="14" t="str">
        <f>IF($A77="","",ROUND((H77*G77),2))</f>
        <v/>
      </c>
      <c r="J77" s="14" t="str">
        <f>IF($A77="","",((H77-F77)-I77))</f>
        <v/>
      </c>
      <c r="K77" s="14" t="str">
        <f>IF($A77="","",SUMIFS('Collections'!$J$2:$J$201,'Collections'!$B$2:$B$201,B77))</f>
        <v/>
      </c>
    </row>
    <row r="78" spans="1:11" x14ac:dyDescent="0.25">
      <c r="A78" s="11"/>
      <c r="D78" s="12"/>
      <c r="E78" s="12"/>
      <c r="F78" s="12"/>
      <c r="G78" s="13"/>
      <c r="H78" s="14" t="str">
        <f>IF($A78="","",(D78+E78))</f>
        <v/>
      </c>
      <c r="I78" s="14" t="str">
        <f>IF($A78="","",ROUND((H78*G78),2))</f>
        <v/>
      </c>
      <c r="J78" s="14" t="str">
        <f>IF($A78="","",((H78-F78)-I78))</f>
        <v/>
      </c>
      <c r="K78" s="14" t="str">
        <f>IF($A78="","",SUMIFS('Collections'!$J$2:$J$201,'Collections'!$B$2:$B$201,B78))</f>
        <v/>
      </c>
    </row>
    <row r="79" spans="1:11" x14ac:dyDescent="0.25">
      <c r="A79" s="11"/>
      <c r="D79" s="12"/>
      <c r="E79" s="12"/>
      <c r="F79" s="12"/>
      <c r="G79" s="13"/>
      <c r="H79" s="14" t="str">
        <f>IF($A79="","",(D79+E79))</f>
        <v/>
      </c>
      <c r="I79" s="14" t="str">
        <f>IF($A79="","",ROUND((H79*G79),2))</f>
        <v/>
      </c>
      <c r="J79" s="14" t="str">
        <f>IF($A79="","",((H79-F79)-I79))</f>
        <v/>
      </c>
      <c r="K79" s="14" t="str">
        <f>IF($A79="","",SUMIFS('Collections'!$J$2:$J$201,'Collections'!$B$2:$B$201,B79))</f>
        <v/>
      </c>
    </row>
    <row r="80" spans="1:11" x14ac:dyDescent="0.25">
      <c r="A80" s="11"/>
      <c r="D80" s="12"/>
      <c r="E80" s="12"/>
      <c r="F80" s="12"/>
      <c r="G80" s="13"/>
      <c r="H80" s="14" t="str">
        <f>IF($A80="","",(D80+E80))</f>
        <v/>
      </c>
      <c r="I80" s="14" t="str">
        <f>IF($A80="","",ROUND((H80*G80),2))</f>
        <v/>
      </c>
      <c r="J80" s="14" t="str">
        <f>IF($A80="","",((H80-F80)-I80))</f>
        <v/>
      </c>
      <c r="K80" s="14" t="str">
        <f>IF($A80="","",SUMIFS('Collections'!$J$2:$J$201,'Collections'!$B$2:$B$201,B80))</f>
        <v/>
      </c>
    </row>
    <row r="81" spans="1:11" x14ac:dyDescent="0.25">
      <c r="A81" s="11"/>
      <c r="D81" s="12"/>
      <c r="E81" s="12"/>
      <c r="F81" s="12"/>
      <c r="G81" s="13"/>
      <c r="H81" s="14" t="str">
        <f>IF($A81="","",(D81+E81))</f>
        <v/>
      </c>
      <c r="I81" s="14" t="str">
        <f>IF($A81="","",ROUND((H81*G81),2))</f>
        <v/>
      </c>
      <c r="J81" s="14" t="str">
        <f>IF($A81="","",((H81-F81)-I81))</f>
        <v/>
      </c>
      <c r="K81" s="14" t="str">
        <f>IF($A81="","",SUMIFS('Collections'!$J$2:$J$201,'Collections'!$B$2:$B$201,B81))</f>
        <v/>
      </c>
    </row>
    <row r="82" spans="1:11" x14ac:dyDescent="0.25">
      <c r="A82" s="11"/>
      <c r="D82" s="12"/>
      <c r="E82" s="12"/>
      <c r="F82" s="12"/>
      <c r="G82" s="13"/>
      <c r="H82" s="14" t="str">
        <f>IF($A82="","",(D82+E82))</f>
        <v/>
      </c>
      <c r="I82" s="14" t="str">
        <f>IF($A82="","",ROUND((H82*G82),2))</f>
        <v/>
      </c>
      <c r="J82" s="14" t="str">
        <f>IF($A82="","",((H82-F82)-I82))</f>
        <v/>
      </c>
      <c r="K82" s="14" t="str">
        <f>IF($A82="","",SUMIFS('Collections'!$J$2:$J$201,'Collections'!$B$2:$B$201,B82))</f>
        <v/>
      </c>
    </row>
    <row r="83" spans="1:11" x14ac:dyDescent="0.25">
      <c r="A83" s="11"/>
      <c r="D83" s="12"/>
      <c r="E83" s="12"/>
      <c r="F83" s="12"/>
      <c r="G83" s="13"/>
      <c r="H83" s="14" t="str">
        <f>IF($A83="","",(D83+E83))</f>
        <v/>
      </c>
      <c r="I83" s="14" t="str">
        <f>IF($A83="","",ROUND((H83*G83),2))</f>
        <v/>
      </c>
      <c r="J83" s="14" t="str">
        <f>IF($A83="","",((H83-F83)-I83))</f>
        <v/>
      </c>
      <c r="K83" s="14" t="str">
        <f>IF($A83="","",SUMIFS('Collections'!$J$2:$J$201,'Collections'!$B$2:$B$201,B83))</f>
        <v/>
      </c>
    </row>
    <row r="84" spans="1:11" x14ac:dyDescent="0.25">
      <c r="A84" s="11"/>
      <c r="D84" s="12"/>
      <c r="E84" s="12"/>
      <c r="F84" s="12"/>
      <c r="G84" s="13"/>
      <c r="H84" s="14" t="str">
        <f>IF($A84="","",(D84+E84))</f>
        <v/>
      </c>
      <c r="I84" s="14" t="str">
        <f>IF($A84="","",ROUND((H84*G84),2))</f>
        <v/>
      </c>
      <c r="J84" s="14" t="str">
        <f>IF($A84="","",((H84-F84)-I84))</f>
        <v/>
      </c>
      <c r="K84" s="14" t="str">
        <f>IF($A84="","",SUMIFS('Collections'!$J$2:$J$201,'Collections'!$B$2:$B$201,B84))</f>
        <v/>
      </c>
    </row>
    <row r="85" spans="1:11" x14ac:dyDescent="0.25">
      <c r="A85" s="11"/>
      <c r="D85" s="12"/>
      <c r="E85" s="12"/>
      <c r="F85" s="12"/>
      <c r="G85" s="13"/>
      <c r="H85" s="14" t="str">
        <f>IF($A85="","",(D85+E85))</f>
        <v/>
      </c>
      <c r="I85" s="14" t="str">
        <f>IF($A85="","",ROUND((H85*G85),2))</f>
        <v/>
      </c>
      <c r="J85" s="14" t="str">
        <f>IF($A85="","",((H85-F85)-I85))</f>
        <v/>
      </c>
      <c r="K85" s="14" t="str">
        <f>IF($A85="","",SUMIFS('Collections'!$J$2:$J$201,'Collections'!$B$2:$B$201,B85))</f>
        <v/>
      </c>
    </row>
    <row r="86" spans="1:11" x14ac:dyDescent="0.25">
      <c r="A86" s="11"/>
      <c r="D86" s="12"/>
      <c r="E86" s="12"/>
      <c r="F86" s="12"/>
      <c r="G86" s="13"/>
      <c r="H86" s="14" t="str">
        <f>IF($A86="","",(D86+E86))</f>
        <v/>
      </c>
      <c r="I86" s="14" t="str">
        <f>IF($A86="","",ROUND((H86*G86),2))</f>
        <v/>
      </c>
      <c r="J86" s="14" t="str">
        <f>IF($A86="","",((H86-F86)-I86))</f>
        <v/>
      </c>
      <c r="K86" s="14" t="str">
        <f>IF($A86="","",SUMIFS('Collections'!$J$2:$J$201,'Collections'!$B$2:$B$201,B86))</f>
        <v/>
      </c>
    </row>
    <row r="87" spans="1:11" x14ac:dyDescent="0.25">
      <c r="A87" s="11"/>
      <c r="D87" s="12"/>
      <c r="E87" s="12"/>
      <c r="F87" s="12"/>
      <c r="G87" s="13"/>
      <c r="H87" s="14" t="str">
        <f>IF($A87="","",(D87+E87))</f>
        <v/>
      </c>
      <c r="I87" s="14" t="str">
        <f>IF($A87="","",ROUND((H87*G87),2))</f>
        <v/>
      </c>
      <c r="J87" s="14" t="str">
        <f>IF($A87="","",((H87-F87)-I87))</f>
        <v/>
      </c>
      <c r="K87" s="14" t="str">
        <f>IF($A87="","",SUMIFS('Collections'!$J$2:$J$201,'Collections'!$B$2:$B$201,B87))</f>
        <v/>
      </c>
    </row>
    <row r="88" spans="1:11" x14ac:dyDescent="0.25">
      <c r="A88" s="11"/>
      <c r="D88" s="12"/>
      <c r="E88" s="12"/>
      <c r="F88" s="12"/>
      <c r="G88" s="13"/>
      <c r="H88" s="14" t="str">
        <f>IF($A88="","",(D88+E88))</f>
        <v/>
      </c>
      <c r="I88" s="14" t="str">
        <f>IF($A88="","",ROUND((H88*G88),2))</f>
        <v/>
      </c>
      <c r="J88" s="14" t="str">
        <f>IF($A88="","",((H88-F88)-I88))</f>
        <v/>
      </c>
      <c r="K88" s="14" t="str">
        <f>IF($A88="","",SUMIFS('Collections'!$J$2:$J$201,'Collections'!$B$2:$B$201,B88))</f>
        <v/>
      </c>
    </row>
    <row r="89" spans="1:11" x14ac:dyDescent="0.25">
      <c r="A89" s="11"/>
      <c r="D89" s="12"/>
      <c r="E89" s="12"/>
      <c r="F89" s="12"/>
      <c r="G89" s="13"/>
      <c r="H89" s="14" t="str">
        <f>IF($A89="","",(D89+E89))</f>
        <v/>
      </c>
      <c r="I89" s="14" t="str">
        <f>IF($A89="","",ROUND((H89*G89),2))</f>
        <v/>
      </c>
      <c r="J89" s="14" t="str">
        <f>IF($A89="","",((H89-F89)-I89))</f>
        <v/>
      </c>
      <c r="K89" s="14" t="str">
        <f>IF($A89="","",SUMIFS('Collections'!$J$2:$J$201,'Collections'!$B$2:$B$201,B89))</f>
        <v/>
      </c>
    </row>
    <row r="90" spans="1:11" x14ac:dyDescent="0.25">
      <c r="A90" s="11"/>
      <c r="D90" s="12"/>
      <c r="E90" s="12"/>
      <c r="F90" s="12"/>
      <c r="G90" s="13"/>
      <c r="H90" s="14" t="str">
        <f>IF($A90="","",(D90+E90))</f>
        <v/>
      </c>
      <c r="I90" s="14" t="str">
        <f>IF($A90="","",ROUND((H90*G90),2))</f>
        <v/>
      </c>
      <c r="J90" s="14" t="str">
        <f>IF($A90="","",((H90-F90)-I90))</f>
        <v/>
      </c>
      <c r="K90" s="14" t="str">
        <f>IF($A90="","",SUMIFS('Collections'!$J$2:$J$201,'Collections'!$B$2:$B$201,B90))</f>
        <v/>
      </c>
    </row>
    <row r="91" spans="1:11" x14ac:dyDescent="0.25">
      <c r="A91" s="11"/>
      <c r="D91" s="12"/>
      <c r="E91" s="12"/>
      <c r="F91" s="12"/>
      <c r="G91" s="13"/>
      <c r="H91" s="14" t="str">
        <f>IF($A91="","",(D91+E91))</f>
        <v/>
      </c>
      <c r="I91" s="14" t="str">
        <f>IF($A91="","",ROUND((H91*G91),2))</f>
        <v/>
      </c>
      <c r="J91" s="14" t="str">
        <f>IF($A91="","",((H91-F91)-I91))</f>
        <v/>
      </c>
      <c r="K91" s="14" t="str">
        <f>IF($A91="","",SUMIFS('Collections'!$J$2:$J$201,'Collections'!$B$2:$B$201,B91))</f>
        <v/>
      </c>
    </row>
    <row r="92" spans="1:11" x14ac:dyDescent="0.25">
      <c r="A92" s="11"/>
      <c r="D92" s="12"/>
      <c r="E92" s="12"/>
      <c r="F92" s="12"/>
      <c r="G92" s="13"/>
      <c r="H92" s="14" t="str">
        <f>IF($A92="","",(D92+E92))</f>
        <v/>
      </c>
      <c r="I92" s="14" t="str">
        <f>IF($A92="","",ROUND((H92*G92),2))</f>
        <v/>
      </c>
      <c r="J92" s="14" t="str">
        <f>IF($A92="","",((H92-F92)-I92))</f>
        <v/>
      </c>
      <c r="K92" s="14" t="str">
        <f>IF($A92="","",SUMIFS('Collections'!$J$2:$J$201,'Collections'!$B$2:$B$201,B92))</f>
        <v/>
      </c>
    </row>
    <row r="93" spans="1:11" x14ac:dyDescent="0.25">
      <c r="A93" s="11"/>
      <c r="D93" s="12"/>
      <c r="E93" s="12"/>
      <c r="F93" s="12"/>
      <c r="G93" s="13"/>
      <c r="H93" s="14" t="str">
        <f>IF($A93="","",(D93+E93))</f>
        <v/>
      </c>
      <c r="I93" s="14" t="str">
        <f>IF($A93="","",ROUND((H93*G93),2))</f>
        <v/>
      </c>
      <c r="J93" s="14" t="str">
        <f>IF($A93="","",((H93-F93)-I93))</f>
        <v/>
      </c>
      <c r="K93" s="14" t="str">
        <f>IF($A93="","",SUMIFS('Collections'!$J$2:$J$201,'Collections'!$B$2:$B$201,B93))</f>
        <v/>
      </c>
    </row>
    <row r="94" spans="1:11" x14ac:dyDescent="0.25">
      <c r="A94" s="11"/>
      <c r="D94" s="12"/>
      <c r="E94" s="12"/>
      <c r="F94" s="12"/>
      <c r="G94" s="13"/>
      <c r="H94" s="14" t="str">
        <f>IF($A94="","",(D94+E94))</f>
        <v/>
      </c>
      <c r="I94" s="14" t="str">
        <f>IF($A94="","",ROUND((H94*G94),2))</f>
        <v/>
      </c>
      <c r="J94" s="14" t="str">
        <f>IF($A94="","",((H94-F94)-I94))</f>
        <v/>
      </c>
      <c r="K94" s="14" t="str">
        <f>IF($A94="","",SUMIFS('Collections'!$J$2:$J$201,'Collections'!$B$2:$B$201,B94))</f>
        <v/>
      </c>
    </row>
    <row r="95" spans="1:11" x14ac:dyDescent="0.25">
      <c r="A95" s="11"/>
      <c r="D95" s="12"/>
      <c r="E95" s="12"/>
      <c r="F95" s="12"/>
      <c r="G95" s="13"/>
      <c r="H95" s="14" t="str">
        <f>IF($A95="","",(D95+E95))</f>
        <v/>
      </c>
      <c r="I95" s="14" t="str">
        <f>IF($A95="","",ROUND((H95*G95),2))</f>
        <v/>
      </c>
      <c r="J95" s="14" t="str">
        <f>IF($A95="","",((H95-F95)-I95))</f>
        <v/>
      </c>
      <c r="K95" s="14" t="str">
        <f>IF($A95="","",SUMIFS('Collections'!$J$2:$J$201,'Collections'!$B$2:$B$201,B95))</f>
        <v/>
      </c>
    </row>
    <row r="96" spans="1:11" x14ac:dyDescent="0.25">
      <c r="A96" s="11"/>
      <c r="D96" s="12"/>
      <c r="E96" s="12"/>
      <c r="F96" s="12"/>
      <c r="G96" s="13"/>
      <c r="H96" s="14" t="str">
        <f>IF($A96="","",(D96+E96))</f>
        <v/>
      </c>
      <c r="I96" s="14" t="str">
        <f>IF($A96="","",ROUND((H96*G96),2))</f>
        <v/>
      </c>
      <c r="J96" s="14" t="str">
        <f>IF($A96="","",((H96-F96)-I96))</f>
        <v/>
      </c>
      <c r="K96" s="14" t="str">
        <f>IF($A96="","",SUMIFS('Collections'!$J$2:$J$201,'Collections'!$B$2:$B$201,B96))</f>
        <v/>
      </c>
    </row>
    <row r="97" spans="1:11" x14ac:dyDescent="0.25">
      <c r="A97" s="11"/>
      <c r="D97" s="12"/>
      <c r="E97" s="12"/>
      <c r="F97" s="12"/>
      <c r="G97" s="13"/>
      <c r="H97" s="14" t="str">
        <f>IF($A97="","",(D97+E97))</f>
        <v/>
      </c>
      <c r="I97" s="14" t="str">
        <f>IF($A97="","",ROUND((H97*G97),2))</f>
        <v/>
      </c>
      <c r="J97" s="14" t="str">
        <f>IF($A97="","",((H97-F97)-I97))</f>
        <v/>
      </c>
      <c r="K97" s="14" t="str">
        <f>IF($A97="","",SUMIFS('Collections'!$J$2:$J$201,'Collections'!$B$2:$B$201,B97))</f>
        <v/>
      </c>
    </row>
    <row r="98" spans="1:11" x14ac:dyDescent="0.25">
      <c r="A98" s="11"/>
      <c r="D98" s="12"/>
      <c r="E98" s="12"/>
      <c r="F98" s="12"/>
      <c r="G98" s="13"/>
      <c r="H98" s="14" t="str">
        <f>IF($A98="","",(D98+E98))</f>
        <v/>
      </c>
      <c r="I98" s="14" t="str">
        <f>IF($A98="","",ROUND((H98*G98),2))</f>
        <v/>
      </c>
      <c r="J98" s="14" t="str">
        <f>IF($A98="","",((H98-F98)-I98))</f>
        <v/>
      </c>
      <c r="K98" s="14" t="str">
        <f>IF($A98="","",SUMIFS('Collections'!$J$2:$J$201,'Collections'!$B$2:$B$201,B98))</f>
        <v/>
      </c>
    </row>
    <row r="99" spans="1:11" x14ac:dyDescent="0.25">
      <c r="A99" s="11"/>
      <c r="D99" s="12"/>
      <c r="E99" s="12"/>
      <c r="F99" s="12"/>
      <c r="G99" s="13"/>
      <c r="H99" s="14" t="str">
        <f>IF($A99="","",(D99+E99))</f>
        <v/>
      </c>
      <c r="I99" s="14" t="str">
        <f>IF($A99="","",ROUND((H99*G99),2))</f>
        <v/>
      </c>
      <c r="J99" s="14" t="str">
        <f>IF($A99="","",((H99-F99)-I99))</f>
        <v/>
      </c>
      <c r="K99" s="14" t="str">
        <f>IF($A99="","",SUMIFS('Collections'!$J$2:$J$201,'Collections'!$B$2:$B$201,B99))</f>
        <v/>
      </c>
    </row>
    <row r="100" spans="1:11" x14ac:dyDescent="0.25">
      <c r="A100" s="11"/>
      <c r="D100" s="12"/>
      <c r="E100" s="12"/>
      <c r="F100" s="12"/>
      <c r="G100" s="13"/>
      <c r="H100" s="14" t="str">
        <f>IF($A100="","",(D100+E100))</f>
        <v/>
      </c>
      <c r="I100" s="14" t="str">
        <f>IF($A100="","",ROUND((H100*G100),2))</f>
        <v/>
      </c>
      <c r="J100" s="14" t="str">
        <f>IF($A100="","",((H100-F100)-I100))</f>
        <v/>
      </c>
      <c r="K100" s="14" t="str">
        <f>IF($A100="","",SUMIFS('Collections'!$J$2:$J$201,'Collections'!$B$2:$B$201,B100))</f>
        <v/>
      </c>
    </row>
    <row r="101" spans="1:11" x14ac:dyDescent="0.25">
      <c r="A101" s="11"/>
      <c r="D101" s="12"/>
      <c r="E101" s="12"/>
      <c r="F101" s="12"/>
      <c r="G101" s="13"/>
      <c r="H101" s="14" t="str">
        <f>IF($A101="","",(D101+E101))</f>
        <v/>
      </c>
      <c r="I101" s="14" t="str">
        <f>IF($A101="","",ROUND((H101*G101),2))</f>
        <v/>
      </c>
      <c r="J101" s="14" t="str">
        <f>IF($A101="","",((H101-F101)-I101))</f>
        <v/>
      </c>
      <c r="K101" s="14" t="str">
        <f>IF($A101="","",SUMIFS('Collections'!$J$2:$J$201,'Collections'!$B$2:$B$201,B101))</f>
        <v/>
      </c>
    </row>
    <row r="102" spans="1:11" x14ac:dyDescent="0.25">
      <c r="A102" s="11"/>
      <c r="D102" s="12"/>
      <c r="E102" s="12"/>
      <c r="F102" s="12"/>
      <c r="G102" s="13"/>
      <c r="H102" s="14" t="str">
        <f>IF($A102="","",(D102+E102))</f>
        <v/>
      </c>
      <c r="I102" s="14" t="str">
        <f>IF($A102="","",ROUND((H102*G102),2))</f>
        <v/>
      </c>
      <c r="J102" s="14" t="str">
        <f>IF($A102="","",((H102-F102)-I102))</f>
        <v/>
      </c>
      <c r="K102" s="14" t="str">
        <f>IF($A102="","",SUMIFS('Collections'!$J$2:$J$201,'Collections'!$B$2:$B$201,B102))</f>
        <v/>
      </c>
    </row>
    <row r="103" spans="1:11" x14ac:dyDescent="0.25">
      <c r="A103" s="11"/>
      <c r="D103" s="12"/>
      <c r="E103" s="12"/>
      <c r="F103" s="12"/>
      <c r="G103" s="13"/>
      <c r="H103" s="14" t="str">
        <f>IF($A103="","",(D103+E103))</f>
        <v/>
      </c>
      <c r="I103" s="14" t="str">
        <f>IF($A103="","",ROUND((H103*G103),2))</f>
        <v/>
      </c>
      <c r="J103" s="14" t="str">
        <f>IF($A103="","",((H103-F103)-I103))</f>
        <v/>
      </c>
      <c r="K103" s="14" t="str">
        <f>IF($A103="","",SUMIFS('Collections'!$J$2:$J$201,'Collections'!$B$2:$B$201,B103))</f>
        <v/>
      </c>
    </row>
    <row r="104" spans="1:11" x14ac:dyDescent="0.25">
      <c r="A104" s="11"/>
      <c r="D104" s="12"/>
      <c r="E104" s="12"/>
      <c r="F104" s="12"/>
      <c r="G104" s="13"/>
      <c r="H104" s="14" t="str">
        <f>IF($A104="","",(D104+E104))</f>
        <v/>
      </c>
      <c r="I104" s="14" t="str">
        <f>IF($A104="","",ROUND((H104*G104),2))</f>
        <v/>
      </c>
      <c r="J104" s="14" t="str">
        <f>IF($A104="","",((H104-F104)-I104))</f>
        <v/>
      </c>
      <c r="K104" s="14" t="str">
        <f>IF($A104="","",SUMIFS('Collections'!$J$2:$J$201,'Collections'!$B$2:$B$201,B104))</f>
        <v/>
      </c>
    </row>
    <row r="105" spans="1:11" x14ac:dyDescent="0.25">
      <c r="A105" s="11"/>
      <c r="D105" s="12"/>
      <c r="E105" s="12"/>
      <c r="F105" s="12"/>
      <c r="G105" s="13"/>
      <c r="H105" s="14" t="str">
        <f>IF($A105="","",(D105+E105))</f>
        <v/>
      </c>
      <c r="I105" s="14" t="str">
        <f>IF($A105="","",ROUND((H105*G105),2))</f>
        <v/>
      </c>
      <c r="J105" s="14" t="str">
        <f>IF($A105="","",((H105-F105)-I105))</f>
        <v/>
      </c>
      <c r="K105" s="14" t="str">
        <f>IF($A105="","",SUMIFS('Collections'!$J$2:$J$201,'Collections'!$B$2:$B$201,B105))</f>
        <v/>
      </c>
    </row>
    <row r="106" spans="1:11" x14ac:dyDescent="0.25">
      <c r="A106" s="11"/>
      <c r="D106" s="12"/>
      <c r="E106" s="12"/>
      <c r="F106" s="12"/>
      <c r="G106" s="13"/>
      <c r="H106" s="14" t="str">
        <f>IF($A106="","",(D106+E106))</f>
        <v/>
      </c>
      <c r="I106" s="14" t="str">
        <f>IF($A106="","",ROUND((H106*G106),2))</f>
        <v/>
      </c>
      <c r="J106" s="14" t="str">
        <f>IF($A106="","",((H106-F106)-I106))</f>
        <v/>
      </c>
      <c r="K106" s="14" t="str">
        <f>IF($A106="","",SUMIFS('Collections'!$J$2:$J$201,'Collections'!$B$2:$B$201,B106))</f>
        <v/>
      </c>
    </row>
    <row r="107" spans="1:11" x14ac:dyDescent="0.25">
      <c r="A107" s="11"/>
      <c r="D107" s="12"/>
      <c r="E107" s="12"/>
      <c r="F107" s="12"/>
      <c r="G107" s="13"/>
      <c r="H107" s="14" t="str">
        <f>IF($A107="","",(D107+E107))</f>
        <v/>
      </c>
      <c r="I107" s="14" t="str">
        <f>IF($A107="","",ROUND((H107*G107),2))</f>
        <v/>
      </c>
      <c r="J107" s="14" t="str">
        <f>IF($A107="","",((H107-F107)-I107))</f>
        <v/>
      </c>
      <c r="K107" s="14" t="str">
        <f>IF($A107="","",SUMIFS('Collections'!$J$2:$J$201,'Collections'!$B$2:$B$201,B107))</f>
        <v/>
      </c>
    </row>
    <row r="108" spans="1:11" x14ac:dyDescent="0.25">
      <c r="A108" s="11"/>
      <c r="D108" s="12"/>
      <c r="E108" s="12"/>
      <c r="F108" s="12"/>
      <c r="G108" s="13"/>
      <c r="H108" s="14" t="str">
        <f>IF($A108="","",(D108+E108))</f>
        <v/>
      </c>
      <c r="I108" s="14" t="str">
        <f>IF($A108="","",ROUND((H108*G108),2))</f>
        <v/>
      </c>
      <c r="J108" s="14" t="str">
        <f>IF($A108="","",((H108-F108)-I108))</f>
        <v/>
      </c>
      <c r="K108" s="14" t="str">
        <f>IF($A108="","",SUMIFS('Collections'!$J$2:$J$201,'Collections'!$B$2:$B$201,B108))</f>
        <v/>
      </c>
    </row>
    <row r="109" spans="1:11" x14ac:dyDescent="0.25">
      <c r="A109" s="11"/>
      <c r="D109" s="12"/>
      <c r="E109" s="12"/>
      <c r="F109" s="12"/>
      <c r="G109" s="13"/>
      <c r="H109" s="14" t="str">
        <f>IF($A109="","",(D109+E109))</f>
        <v/>
      </c>
      <c r="I109" s="14" t="str">
        <f>IF($A109="","",ROUND((H109*G109),2))</f>
        <v/>
      </c>
      <c r="J109" s="14" t="str">
        <f>IF($A109="","",((H109-F109)-I109))</f>
        <v/>
      </c>
      <c r="K109" s="14" t="str">
        <f>IF($A109="","",SUMIFS('Collections'!$J$2:$J$201,'Collections'!$B$2:$B$201,B109))</f>
        <v/>
      </c>
    </row>
    <row r="110" spans="1:11" x14ac:dyDescent="0.25">
      <c r="A110" s="11"/>
      <c r="D110" s="12"/>
      <c r="E110" s="12"/>
      <c r="F110" s="12"/>
      <c r="G110" s="13"/>
      <c r="H110" s="14" t="str">
        <f>IF($A110="","",(D110+E110))</f>
        <v/>
      </c>
      <c r="I110" s="14" t="str">
        <f>IF($A110="","",ROUND((H110*G110),2))</f>
        <v/>
      </c>
      <c r="J110" s="14" t="str">
        <f>IF($A110="","",((H110-F110)-I110))</f>
        <v/>
      </c>
      <c r="K110" s="14" t="str">
        <f>IF($A110="","",SUMIFS('Collections'!$J$2:$J$201,'Collections'!$B$2:$B$201,B110))</f>
        <v/>
      </c>
    </row>
    <row r="111" spans="1:11" x14ac:dyDescent="0.25">
      <c r="A111" s="11"/>
      <c r="D111" s="12"/>
      <c r="E111" s="12"/>
      <c r="F111" s="12"/>
      <c r="G111" s="13"/>
      <c r="H111" s="14" t="str">
        <f>IF($A111="","",(D111+E111))</f>
        <v/>
      </c>
      <c r="I111" s="14" t="str">
        <f>IF($A111="","",ROUND((H111*G111),2))</f>
        <v/>
      </c>
      <c r="J111" s="14" t="str">
        <f>IF($A111="","",((H111-F111)-I111))</f>
        <v/>
      </c>
      <c r="K111" s="14" t="str">
        <f>IF($A111="","",SUMIFS('Collections'!$J$2:$J$201,'Collections'!$B$2:$B$201,B111))</f>
        <v/>
      </c>
    </row>
    <row r="112" spans="1:11" x14ac:dyDescent="0.25">
      <c r="A112" s="11"/>
      <c r="D112" s="12"/>
      <c r="E112" s="12"/>
      <c r="F112" s="12"/>
      <c r="G112" s="13"/>
      <c r="H112" s="14" t="str">
        <f>IF($A112="","",(D112+E112))</f>
        <v/>
      </c>
      <c r="I112" s="14" t="str">
        <f>IF($A112="","",ROUND((H112*G112),2))</f>
        <v/>
      </c>
      <c r="J112" s="14" t="str">
        <f>IF($A112="","",((H112-F112)-I112))</f>
        <v/>
      </c>
      <c r="K112" s="14" t="str">
        <f>IF($A112="","",SUMIFS('Collections'!$J$2:$J$201,'Collections'!$B$2:$B$201,B112))</f>
        <v/>
      </c>
    </row>
    <row r="113" spans="1:11" x14ac:dyDescent="0.25">
      <c r="A113" s="11"/>
      <c r="D113" s="12"/>
      <c r="E113" s="12"/>
      <c r="F113" s="12"/>
      <c r="G113" s="13"/>
      <c r="H113" s="14" t="str">
        <f>IF($A113="","",(D113+E113))</f>
        <v/>
      </c>
      <c r="I113" s="14" t="str">
        <f>IF($A113="","",ROUND((H113*G113),2))</f>
        <v/>
      </c>
      <c r="J113" s="14" t="str">
        <f>IF($A113="","",((H113-F113)-I113))</f>
        <v/>
      </c>
      <c r="K113" s="14" t="str">
        <f>IF($A113="","",SUMIFS('Collections'!$J$2:$J$201,'Collections'!$B$2:$B$201,B113))</f>
        <v/>
      </c>
    </row>
    <row r="114" spans="1:11" x14ac:dyDescent="0.25">
      <c r="A114" s="11"/>
      <c r="D114" s="12"/>
      <c r="E114" s="12"/>
      <c r="F114" s="12"/>
      <c r="G114" s="13"/>
      <c r="H114" s="14" t="str">
        <f>IF($A114="","",(D114+E114))</f>
        <v/>
      </c>
      <c r="I114" s="14" t="str">
        <f>IF($A114="","",ROUND((H114*G114),2))</f>
        <v/>
      </c>
      <c r="J114" s="14" t="str">
        <f>IF($A114="","",((H114-F114)-I114))</f>
        <v/>
      </c>
      <c r="K114" s="14" t="str">
        <f>IF($A114="","",SUMIFS('Collections'!$J$2:$J$201,'Collections'!$B$2:$B$201,B114))</f>
        <v/>
      </c>
    </row>
    <row r="115" spans="1:11" x14ac:dyDescent="0.25">
      <c r="A115" s="11"/>
      <c r="D115" s="12"/>
      <c r="E115" s="12"/>
      <c r="F115" s="12"/>
      <c r="G115" s="13"/>
      <c r="H115" s="14" t="str">
        <f>IF($A115="","",(D115+E115))</f>
        <v/>
      </c>
      <c r="I115" s="14" t="str">
        <f>IF($A115="","",ROUND((H115*G115),2))</f>
        <v/>
      </c>
      <c r="J115" s="14" t="str">
        <f>IF($A115="","",((H115-F115)-I115))</f>
        <v/>
      </c>
      <c r="K115" s="14" t="str">
        <f>IF($A115="","",SUMIFS('Collections'!$J$2:$J$201,'Collections'!$B$2:$B$201,B115))</f>
        <v/>
      </c>
    </row>
    <row r="116" spans="1:11" x14ac:dyDescent="0.25">
      <c r="A116" s="11"/>
      <c r="D116" s="12"/>
      <c r="E116" s="12"/>
      <c r="F116" s="12"/>
      <c r="G116" s="13"/>
      <c r="H116" s="14" t="str">
        <f>IF($A116="","",(D116+E116))</f>
        <v/>
      </c>
      <c r="I116" s="14" t="str">
        <f>IF($A116="","",ROUND((H116*G116),2))</f>
        <v/>
      </c>
      <c r="J116" s="14" t="str">
        <f>IF($A116="","",((H116-F116)-I116))</f>
        <v/>
      </c>
      <c r="K116" s="14" t="str">
        <f>IF($A116="","",SUMIFS('Collections'!$J$2:$J$201,'Collections'!$B$2:$B$201,B116))</f>
        <v/>
      </c>
    </row>
    <row r="117" spans="1:11" x14ac:dyDescent="0.25">
      <c r="A117" s="11"/>
      <c r="D117" s="12"/>
      <c r="E117" s="12"/>
      <c r="F117" s="12"/>
      <c r="G117" s="13"/>
      <c r="H117" s="14" t="str">
        <f>IF($A117="","",(D117+E117))</f>
        <v/>
      </c>
      <c r="I117" s="14" t="str">
        <f>IF($A117="","",ROUND((H117*G117),2))</f>
        <v/>
      </c>
      <c r="J117" s="14" t="str">
        <f>IF($A117="","",((H117-F117)-I117))</f>
        <v/>
      </c>
      <c r="K117" s="14" t="str">
        <f>IF($A117="","",SUMIFS('Collections'!$J$2:$J$201,'Collections'!$B$2:$B$201,B117))</f>
        <v/>
      </c>
    </row>
    <row r="118" spans="1:11" x14ac:dyDescent="0.25">
      <c r="A118" s="11"/>
      <c r="D118" s="12"/>
      <c r="E118" s="12"/>
      <c r="F118" s="12"/>
      <c r="G118" s="13"/>
      <c r="H118" s="14" t="str">
        <f>IF($A118="","",(D118+E118))</f>
        <v/>
      </c>
      <c r="I118" s="14" t="str">
        <f>IF($A118="","",ROUND((H118*G118),2))</f>
        <v/>
      </c>
      <c r="J118" s="14" t="str">
        <f>IF($A118="","",((H118-F118)-I118))</f>
        <v/>
      </c>
      <c r="K118" s="14" t="str">
        <f>IF($A118="","",SUMIFS('Collections'!$J$2:$J$201,'Collections'!$B$2:$B$201,B118))</f>
        <v/>
      </c>
    </row>
    <row r="119" spans="1:11" x14ac:dyDescent="0.25">
      <c r="A119" s="11"/>
      <c r="D119" s="12"/>
      <c r="E119" s="12"/>
      <c r="F119" s="12"/>
      <c r="G119" s="13"/>
      <c r="H119" s="14" t="str">
        <f>IF($A119="","",(D119+E119))</f>
        <v/>
      </c>
      <c r="I119" s="14" t="str">
        <f>IF($A119="","",ROUND((H119*G119),2))</f>
        <v/>
      </c>
      <c r="J119" s="14" t="str">
        <f>IF($A119="","",((H119-F119)-I119))</f>
        <v/>
      </c>
      <c r="K119" s="14" t="str">
        <f>IF($A119="","",SUMIFS('Collections'!$J$2:$J$201,'Collections'!$B$2:$B$201,B119))</f>
        <v/>
      </c>
    </row>
    <row r="120" spans="1:11" x14ac:dyDescent="0.25">
      <c r="A120" s="11"/>
      <c r="D120" s="12"/>
      <c r="E120" s="12"/>
      <c r="F120" s="12"/>
      <c r="G120" s="13"/>
      <c r="H120" s="14" t="str">
        <f>IF($A120="","",(D120+E120))</f>
        <v/>
      </c>
      <c r="I120" s="14" t="str">
        <f>IF($A120="","",ROUND((H120*G120),2))</f>
        <v/>
      </c>
      <c r="J120" s="14" t="str">
        <f>IF($A120="","",((H120-F120)-I120))</f>
        <v/>
      </c>
      <c r="K120" s="14" t="str">
        <f>IF($A120="","",SUMIFS('Collections'!$J$2:$J$201,'Collections'!$B$2:$B$201,B120))</f>
        <v/>
      </c>
    </row>
    <row r="121" spans="1:11" x14ac:dyDescent="0.25">
      <c r="A121" s="11"/>
      <c r="D121" s="12"/>
      <c r="E121" s="12"/>
      <c r="F121" s="12"/>
      <c r="G121" s="13"/>
      <c r="H121" s="14" t="str">
        <f>IF($A121="","",(D121+E121))</f>
        <v/>
      </c>
      <c r="I121" s="14" t="str">
        <f>IF($A121="","",ROUND((H121*G121),2))</f>
        <v/>
      </c>
      <c r="J121" s="14" t="str">
        <f>IF($A121="","",((H121-F121)-I121))</f>
        <v/>
      </c>
      <c r="K121" s="14" t="str">
        <f>IF($A121="","",SUMIFS('Collections'!$J$2:$J$201,'Collections'!$B$2:$B$201,B121))</f>
        <v/>
      </c>
    </row>
    <row r="122" spans="1:11" x14ac:dyDescent="0.25">
      <c r="A122" s="11"/>
      <c r="D122" s="12"/>
      <c r="E122" s="12"/>
      <c r="F122" s="12"/>
      <c r="G122" s="13"/>
      <c r="H122" s="14" t="str">
        <f>IF($A122="","",(D122+E122))</f>
        <v/>
      </c>
      <c r="I122" s="14" t="str">
        <f>IF($A122="","",ROUND((H122*G122),2))</f>
        <v/>
      </c>
      <c r="J122" s="14" t="str">
        <f>IF($A122="","",((H122-F122)-I122))</f>
        <v/>
      </c>
      <c r="K122" s="14" t="str">
        <f>IF($A122="","",SUMIFS('Collections'!$J$2:$J$201,'Collections'!$B$2:$B$201,B122))</f>
        <v/>
      </c>
    </row>
    <row r="123" spans="1:11" x14ac:dyDescent="0.25">
      <c r="A123" s="11"/>
      <c r="D123" s="12"/>
      <c r="E123" s="12"/>
      <c r="F123" s="12"/>
      <c r="G123" s="13"/>
      <c r="H123" s="14" t="str">
        <f>IF($A123="","",(D123+E123))</f>
        <v/>
      </c>
      <c r="I123" s="14" t="str">
        <f>IF($A123="","",ROUND((H123*G123),2))</f>
        <v/>
      </c>
      <c r="J123" s="14" t="str">
        <f>IF($A123="","",((H123-F123)-I123))</f>
        <v/>
      </c>
      <c r="K123" s="14" t="str">
        <f>IF($A123="","",SUMIFS('Collections'!$J$2:$J$201,'Collections'!$B$2:$B$201,B123))</f>
        <v/>
      </c>
    </row>
    <row r="124" spans="1:11" x14ac:dyDescent="0.25">
      <c r="A124" s="11"/>
      <c r="D124" s="12"/>
      <c r="E124" s="12"/>
      <c r="F124" s="12"/>
      <c r="G124" s="13"/>
      <c r="H124" s="14" t="str">
        <f>IF($A124="","",(D124+E124))</f>
        <v/>
      </c>
      <c r="I124" s="14" t="str">
        <f>IF($A124="","",ROUND((H124*G124),2))</f>
        <v/>
      </c>
      <c r="J124" s="14" t="str">
        <f>IF($A124="","",((H124-F124)-I124))</f>
        <v/>
      </c>
      <c r="K124" s="14" t="str">
        <f>IF($A124="","",SUMIFS('Collections'!$J$2:$J$201,'Collections'!$B$2:$B$201,B124))</f>
        <v/>
      </c>
    </row>
    <row r="125" spans="1:11" x14ac:dyDescent="0.25">
      <c r="A125" s="11"/>
      <c r="D125" s="12"/>
      <c r="E125" s="12"/>
      <c r="F125" s="12"/>
      <c r="G125" s="13"/>
      <c r="H125" s="14" t="str">
        <f>IF($A125="","",(D125+E125))</f>
        <v/>
      </c>
      <c r="I125" s="14" t="str">
        <f>IF($A125="","",ROUND((H125*G125),2))</f>
        <v/>
      </c>
      <c r="J125" s="14" t="str">
        <f>IF($A125="","",((H125-F125)-I125))</f>
        <v/>
      </c>
      <c r="K125" s="14" t="str">
        <f>IF($A125="","",SUMIFS('Collections'!$J$2:$J$201,'Collections'!$B$2:$B$201,B125))</f>
        <v/>
      </c>
    </row>
    <row r="126" spans="1:11" x14ac:dyDescent="0.25">
      <c r="A126" s="11"/>
      <c r="D126" s="12"/>
      <c r="E126" s="12"/>
      <c r="F126" s="12"/>
      <c r="G126" s="13"/>
      <c r="H126" s="14" t="str">
        <f>IF($A126="","",(D126+E126))</f>
        <v/>
      </c>
      <c r="I126" s="14" t="str">
        <f>IF($A126="","",ROUND((H126*G126),2))</f>
        <v/>
      </c>
      <c r="J126" s="14" t="str">
        <f>IF($A126="","",((H126-F126)-I126))</f>
        <v/>
      </c>
      <c r="K126" s="14" t="str">
        <f>IF($A126="","",SUMIFS('Collections'!$J$2:$J$201,'Collections'!$B$2:$B$201,B126))</f>
        <v/>
      </c>
    </row>
    <row r="127" spans="1:11" x14ac:dyDescent="0.25">
      <c r="A127" s="11"/>
      <c r="D127" s="12"/>
      <c r="E127" s="12"/>
      <c r="F127" s="12"/>
      <c r="G127" s="13"/>
      <c r="H127" s="14" t="str">
        <f>IF($A127="","",(D127+E127))</f>
        <v/>
      </c>
      <c r="I127" s="14" t="str">
        <f>IF($A127="","",ROUND((H127*G127),2))</f>
        <v/>
      </c>
      <c r="J127" s="14" t="str">
        <f>IF($A127="","",((H127-F127)-I127))</f>
        <v/>
      </c>
      <c r="K127" s="14" t="str">
        <f>IF($A127="","",SUMIFS('Collections'!$J$2:$J$201,'Collections'!$B$2:$B$201,B127))</f>
        <v/>
      </c>
    </row>
    <row r="128" spans="1:11" x14ac:dyDescent="0.25">
      <c r="A128" s="11"/>
      <c r="D128" s="12"/>
      <c r="E128" s="12"/>
      <c r="F128" s="12"/>
      <c r="G128" s="13"/>
      <c r="H128" s="14" t="str">
        <f>IF($A128="","",(D128+E128))</f>
        <v/>
      </c>
      <c r="I128" s="14" t="str">
        <f>IF($A128="","",ROUND((H128*G128),2))</f>
        <v/>
      </c>
      <c r="J128" s="14" t="str">
        <f>IF($A128="","",((H128-F128)-I128))</f>
        <v/>
      </c>
      <c r="K128" s="14" t="str">
        <f>IF($A128="","",SUMIFS('Collections'!$J$2:$J$201,'Collections'!$B$2:$B$201,B128))</f>
        <v/>
      </c>
    </row>
    <row r="129" spans="1:11" x14ac:dyDescent="0.25">
      <c r="A129" s="11"/>
      <c r="D129" s="12"/>
      <c r="E129" s="12"/>
      <c r="F129" s="12"/>
      <c r="G129" s="13"/>
      <c r="H129" s="14" t="str">
        <f>IF($A129="","",(D129+E129))</f>
        <v/>
      </c>
      <c r="I129" s="14" t="str">
        <f>IF($A129="","",ROUND((H129*G129),2))</f>
        <v/>
      </c>
      <c r="J129" s="14" t="str">
        <f>IF($A129="","",((H129-F129)-I129))</f>
        <v/>
      </c>
      <c r="K129" s="14" t="str">
        <f>IF($A129="","",SUMIFS('Collections'!$J$2:$J$201,'Collections'!$B$2:$B$201,B129))</f>
        <v/>
      </c>
    </row>
    <row r="130" spans="1:11" x14ac:dyDescent="0.25">
      <c r="A130" s="11"/>
      <c r="D130" s="12"/>
      <c r="E130" s="12"/>
      <c r="F130" s="12"/>
      <c r="G130" s="13"/>
      <c r="H130" s="14" t="str">
        <f>IF($A130="","",(D130+E130))</f>
        <v/>
      </c>
      <c r="I130" s="14" t="str">
        <f>IF($A130="","",ROUND((H130*G130),2))</f>
        <v/>
      </c>
      <c r="J130" s="14" t="str">
        <f>IF($A130="","",((H130-F130)-I130))</f>
        <v/>
      </c>
      <c r="K130" s="14" t="str">
        <f>IF($A130="","",SUMIFS('Collections'!$J$2:$J$201,'Collections'!$B$2:$B$201,B130))</f>
        <v/>
      </c>
    </row>
    <row r="131" spans="1:11" x14ac:dyDescent="0.25">
      <c r="A131" s="11"/>
      <c r="D131" s="12"/>
      <c r="E131" s="12"/>
      <c r="F131" s="12"/>
      <c r="G131" s="13"/>
      <c r="H131" s="14" t="str">
        <f>IF($A131="","",(D131+E131))</f>
        <v/>
      </c>
      <c r="I131" s="14" t="str">
        <f>IF($A131="","",ROUND((H131*G131),2))</f>
        <v/>
      </c>
      <c r="J131" s="14" t="str">
        <f>IF($A131="","",((H131-F131)-I131))</f>
        <v/>
      </c>
      <c r="K131" s="14" t="str">
        <f>IF($A131="","",SUMIFS('Collections'!$J$2:$J$201,'Collections'!$B$2:$B$201,B131))</f>
        <v/>
      </c>
    </row>
    <row r="132" spans="1:11" x14ac:dyDescent="0.25">
      <c r="A132" s="11"/>
      <c r="D132" s="12"/>
      <c r="E132" s="12"/>
      <c r="F132" s="12"/>
      <c r="G132" s="13"/>
      <c r="H132" s="14" t="str">
        <f>IF($A132="","",(D132+E132))</f>
        <v/>
      </c>
      <c r="I132" s="14" t="str">
        <f>IF($A132="","",ROUND((H132*G132),2))</f>
        <v/>
      </c>
      <c r="J132" s="14" t="str">
        <f>IF($A132="","",((H132-F132)-I132))</f>
        <v/>
      </c>
      <c r="K132" s="14" t="str">
        <f>IF($A132="","",SUMIFS('Collections'!$J$2:$J$201,'Collections'!$B$2:$B$201,B132))</f>
        <v/>
      </c>
    </row>
    <row r="133" spans="1:11" x14ac:dyDescent="0.25">
      <c r="A133" s="11"/>
      <c r="D133" s="12"/>
      <c r="E133" s="12"/>
      <c r="F133" s="12"/>
      <c r="G133" s="13"/>
      <c r="H133" s="14" t="str">
        <f>IF($A133="","",(D133+E133))</f>
        <v/>
      </c>
      <c r="I133" s="14" t="str">
        <f>IF($A133="","",ROUND((H133*G133),2))</f>
        <v/>
      </c>
      <c r="J133" s="14" t="str">
        <f>IF($A133="","",((H133-F133)-I133))</f>
        <v/>
      </c>
      <c r="K133" s="14" t="str">
        <f>IF($A133="","",SUMIFS('Collections'!$J$2:$J$201,'Collections'!$B$2:$B$201,B133))</f>
        <v/>
      </c>
    </row>
    <row r="134" spans="1:11" x14ac:dyDescent="0.25">
      <c r="A134" s="11"/>
      <c r="D134" s="12"/>
      <c r="E134" s="12"/>
      <c r="F134" s="12"/>
      <c r="G134" s="13"/>
      <c r="H134" s="14" t="str">
        <f>IF($A134="","",(D134+E134))</f>
        <v/>
      </c>
      <c r="I134" s="14" t="str">
        <f>IF($A134="","",ROUND((H134*G134),2))</f>
        <v/>
      </c>
      <c r="J134" s="14" t="str">
        <f>IF($A134="","",((H134-F134)-I134))</f>
        <v/>
      </c>
      <c r="K134" s="14" t="str">
        <f>IF($A134="","",SUMIFS('Collections'!$J$2:$J$201,'Collections'!$B$2:$B$201,B134))</f>
        <v/>
      </c>
    </row>
    <row r="135" spans="1:11" x14ac:dyDescent="0.25">
      <c r="A135" s="11"/>
      <c r="D135" s="12"/>
      <c r="E135" s="12"/>
      <c r="F135" s="12"/>
      <c r="G135" s="13"/>
      <c r="H135" s="14" t="str">
        <f>IF($A135="","",(D135+E135))</f>
        <v/>
      </c>
      <c r="I135" s="14" t="str">
        <f>IF($A135="","",ROUND((H135*G135),2))</f>
        <v/>
      </c>
      <c r="J135" s="14" t="str">
        <f>IF($A135="","",((H135-F135)-I135))</f>
        <v/>
      </c>
      <c r="K135" s="14" t="str">
        <f>IF($A135="","",SUMIFS('Collections'!$J$2:$J$201,'Collections'!$B$2:$B$201,B135))</f>
        <v/>
      </c>
    </row>
    <row r="136" spans="1:11" x14ac:dyDescent="0.25">
      <c r="A136" s="11"/>
      <c r="D136" s="12"/>
      <c r="E136" s="12"/>
      <c r="F136" s="12"/>
      <c r="G136" s="13"/>
      <c r="H136" s="14" t="str">
        <f>IF($A136="","",(D136+E136))</f>
        <v/>
      </c>
      <c r="I136" s="14" t="str">
        <f>IF($A136="","",ROUND((H136*G136),2))</f>
        <v/>
      </c>
      <c r="J136" s="14" t="str">
        <f>IF($A136="","",((H136-F136)-I136))</f>
        <v/>
      </c>
      <c r="K136" s="14" t="str">
        <f>IF($A136="","",SUMIFS('Collections'!$J$2:$J$201,'Collections'!$B$2:$B$201,B136))</f>
        <v/>
      </c>
    </row>
    <row r="137" spans="1:11" x14ac:dyDescent="0.25">
      <c r="A137" s="11"/>
      <c r="D137" s="12"/>
      <c r="E137" s="12"/>
      <c r="F137" s="12"/>
      <c r="G137" s="13"/>
      <c r="H137" s="14" t="str">
        <f>IF($A137="","",(D137+E137))</f>
        <v/>
      </c>
      <c r="I137" s="14" t="str">
        <f>IF($A137="","",ROUND((H137*G137),2))</f>
        <v/>
      </c>
      <c r="J137" s="14" t="str">
        <f>IF($A137="","",((H137-F137)-I137))</f>
        <v/>
      </c>
      <c r="K137" s="14" t="str">
        <f>IF($A137="","",SUMIFS('Collections'!$J$2:$J$201,'Collections'!$B$2:$B$201,B137))</f>
        <v/>
      </c>
    </row>
    <row r="138" spans="1:11" x14ac:dyDescent="0.25">
      <c r="A138" s="11"/>
      <c r="D138" s="12"/>
      <c r="E138" s="12"/>
      <c r="F138" s="12"/>
      <c r="G138" s="13"/>
      <c r="H138" s="14" t="str">
        <f>IF($A138="","",(D138+E138))</f>
        <v/>
      </c>
      <c r="I138" s="14" t="str">
        <f>IF($A138="","",ROUND((H138*G138),2))</f>
        <v/>
      </c>
      <c r="J138" s="14" t="str">
        <f>IF($A138="","",((H138-F138)-I138))</f>
        <v/>
      </c>
      <c r="K138" s="14" t="str">
        <f>IF($A138="","",SUMIFS('Collections'!$J$2:$J$201,'Collections'!$B$2:$B$201,B138))</f>
        <v/>
      </c>
    </row>
    <row r="139" spans="1:11" x14ac:dyDescent="0.25">
      <c r="A139" s="11"/>
      <c r="D139" s="12"/>
      <c r="E139" s="12"/>
      <c r="F139" s="12"/>
      <c r="G139" s="13"/>
      <c r="H139" s="14" t="str">
        <f>IF($A139="","",(D139+E139))</f>
        <v/>
      </c>
      <c r="I139" s="14" t="str">
        <f>IF($A139="","",ROUND((H139*G139),2))</f>
        <v/>
      </c>
      <c r="J139" s="14" t="str">
        <f>IF($A139="","",((H139-F139)-I139))</f>
        <v/>
      </c>
      <c r="K139" s="14" t="str">
        <f>IF($A139="","",SUMIFS('Collections'!$J$2:$J$201,'Collections'!$B$2:$B$201,B139))</f>
        <v/>
      </c>
    </row>
    <row r="140" spans="1:11" x14ac:dyDescent="0.25">
      <c r="A140" s="11"/>
      <c r="D140" s="12"/>
      <c r="E140" s="12"/>
      <c r="F140" s="12"/>
      <c r="G140" s="13"/>
      <c r="H140" s="14" t="str">
        <f>IF($A140="","",(D140+E140))</f>
        <v/>
      </c>
      <c r="I140" s="14" t="str">
        <f>IF($A140="","",ROUND((H140*G140),2))</f>
        <v/>
      </c>
      <c r="J140" s="14" t="str">
        <f>IF($A140="","",((H140-F140)-I140))</f>
        <v/>
      </c>
      <c r="K140" s="14" t="str">
        <f>IF($A140="","",SUMIFS('Collections'!$J$2:$J$201,'Collections'!$B$2:$B$201,B140))</f>
        <v/>
      </c>
    </row>
    <row r="141" spans="1:11" x14ac:dyDescent="0.25">
      <c r="A141" s="11"/>
      <c r="D141" s="12"/>
      <c r="E141" s="12"/>
      <c r="F141" s="12"/>
      <c r="G141" s="13"/>
      <c r="H141" s="14" t="str">
        <f>IF($A141="","",(D141+E141))</f>
        <v/>
      </c>
      <c r="I141" s="14" t="str">
        <f>IF($A141="","",ROUND((H141*G141),2))</f>
        <v/>
      </c>
      <c r="J141" s="14" t="str">
        <f>IF($A141="","",((H141-F141)-I141))</f>
        <v/>
      </c>
      <c r="K141" s="14" t="str">
        <f>IF($A141="","",SUMIFS('Collections'!$J$2:$J$201,'Collections'!$B$2:$B$201,B141))</f>
        <v/>
      </c>
    </row>
    <row r="142" spans="1:11" x14ac:dyDescent="0.25">
      <c r="A142" s="11"/>
      <c r="D142" s="12"/>
      <c r="E142" s="12"/>
      <c r="F142" s="12"/>
      <c r="G142" s="13"/>
      <c r="H142" s="14" t="str">
        <f>IF($A142="","",(D142+E142))</f>
        <v/>
      </c>
      <c r="I142" s="14" t="str">
        <f>IF($A142="","",ROUND((H142*G142),2))</f>
        <v/>
      </c>
      <c r="J142" s="14" t="str">
        <f>IF($A142="","",((H142-F142)-I142))</f>
        <v/>
      </c>
      <c r="K142" s="14" t="str">
        <f>IF($A142="","",SUMIFS('Collections'!$J$2:$J$201,'Collections'!$B$2:$B$201,B142))</f>
        <v/>
      </c>
    </row>
    <row r="143" spans="1:11" x14ac:dyDescent="0.25">
      <c r="A143" s="11"/>
      <c r="D143" s="12"/>
      <c r="E143" s="12"/>
      <c r="F143" s="12"/>
      <c r="G143" s="13"/>
      <c r="H143" s="14" t="str">
        <f>IF($A143="","",(D143+E143))</f>
        <v/>
      </c>
      <c r="I143" s="14" t="str">
        <f>IF($A143="","",ROUND((H143*G143),2))</f>
        <v/>
      </c>
      <c r="J143" s="14" t="str">
        <f>IF($A143="","",((H143-F143)-I143))</f>
        <v/>
      </c>
      <c r="K143" s="14" t="str">
        <f>IF($A143="","",SUMIFS('Collections'!$J$2:$J$201,'Collections'!$B$2:$B$201,B143))</f>
        <v/>
      </c>
    </row>
    <row r="144" spans="1:11" x14ac:dyDescent="0.25">
      <c r="A144" s="11"/>
      <c r="D144" s="12"/>
      <c r="E144" s="12"/>
      <c r="F144" s="12"/>
      <c r="G144" s="13"/>
      <c r="H144" s="14" t="str">
        <f>IF($A144="","",(D144+E144))</f>
        <v/>
      </c>
      <c r="I144" s="14" t="str">
        <f>IF($A144="","",ROUND((H144*G144),2))</f>
        <v/>
      </c>
      <c r="J144" s="14" t="str">
        <f>IF($A144="","",((H144-F144)-I144))</f>
        <v/>
      </c>
      <c r="K144" s="14" t="str">
        <f>IF($A144="","",SUMIFS('Collections'!$J$2:$J$201,'Collections'!$B$2:$B$201,B144))</f>
        <v/>
      </c>
    </row>
    <row r="145" spans="1:11" x14ac:dyDescent="0.25">
      <c r="A145" s="11"/>
      <c r="D145" s="12"/>
      <c r="E145" s="12"/>
      <c r="F145" s="12"/>
      <c r="G145" s="13"/>
      <c r="H145" s="14" t="str">
        <f>IF($A145="","",(D145+E145))</f>
        <v/>
      </c>
      <c r="I145" s="14" t="str">
        <f>IF($A145="","",ROUND((H145*G145),2))</f>
        <v/>
      </c>
      <c r="J145" s="14" t="str">
        <f>IF($A145="","",((H145-F145)-I145))</f>
        <v/>
      </c>
      <c r="K145" s="14" t="str">
        <f>IF($A145="","",SUMIFS('Collections'!$J$2:$J$201,'Collections'!$B$2:$B$201,B145))</f>
        <v/>
      </c>
    </row>
    <row r="146" spans="1:11" x14ac:dyDescent="0.25">
      <c r="A146" s="11"/>
      <c r="D146" s="12"/>
      <c r="E146" s="12"/>
      <c r="F146" s="12"/>
      <c r="G146" s="13"/>
      <c r="H146" s="14" t="str">
        <f>IF($A146="","",(D146+E146))</f>
        <v/>
      </c>
      <c r="I146" s="14" t="str">
        <f>IF($A146="","",ROUND((H146*G146),2))</f>
        <v/>
      </c>
      <c r="J146" s="14" t="str">
        <f>IF($A146="","",((H146-F146)-I146))</f>
        <v/>
      </c>
      <c r="K146" s="14" t="str">
        <f>IF($A146="","",SUMIFS('Collections'!$J$2:$J$201,'Collections'!$B$2:$B$201,B146))</f>
        <v/>
      </c>
    </row>
    <row r="147" spans="1:11" x14ac:dyDescent="0.25">
      <c r="A147" s="11"/>
      <c r="D147" s="12"/>
      <c r="E147" s="12"/>
      <c r="F147" s="12"/>
      <c r="G147" s="13"/>
      <c r="H147" s="14" t="str">
        <f>IF($A147="","",(D147+E147))</f>
        <v/>
      </c>
      <c r="I147" s="14" t="str">
        <f>IF($A147="","",ROUND((H147*G147),2))</f>
        <v/>
      </c>
      <c r="J147" s="14" t="str">
        <f>IF($A147="","",((H147-F147)-I147))</f>
        <v/>
      </c>
      <c r="K147" s="14" t="str">
        <f>IF($A147="","",SUMIFS('Collections'!$J$2:$J$201,'Collections'!$B$2:$B$201,B147))</f>
        <v/>
      </c>
    </row>
    <row r="148" spans="1:11" x14ac:dyDescent="0.25">
      <c r="A148" s="11"/>
      <c r="D148" s="12"/>
      <c r="E148" s="12"/>
      <c r="F148" s="12"/>
      <c r="G148" s="13"/>
      <c r="H148" s="14" t="str">
        <f>IF($A148="","",(D148+E148))</f>
        <v/>
      </c>
      <c r="I148" s="14" t="str">
        <f>IF($A148="","",ROUND((H148*G148),2))</f>
        <v/>
      </c>
      <c r="J148" s="14" t="str">
        <f>IF($A148="","",((H148-F148)-I148))</f>
        <v/>
      </c>
      <c r="K148" s="14" t="str">
        <f>IF($A148="","",SUMIFS('Collections'!$J$2:$J$201,'Collections'!$B$2:$B$201,B148))</f>
        <v/>
      </c>
    </row>
    <row r="149" spans="1:11" x14ac:dyDescent="0.25">
      <c r="A149" s="11"/>
      <c r="D149" s="12"/>
      <c r="E149" s="12"/>
      <c r="F149" s="12"/>
      <c r="G149" s="13"/>
      <c r="H149" s="14" t="str">
        <f>IF($A149="","",(D149+E149))</f>
        <v/>
      </c>
      <c r="I149" s="14" t="str">
        <f>IF($A149="","",ROUND((H149*G149),2))</f>
        <v/>
      </c>
      <c r="J149" s="14" t="str">
        <f>IF($A149="","",((H149-F149)-I149))</f>
        <v/>
      </c>
      <c r="K149" s="14" t="str">
        <f>IF($A149="","",SUMIFS('Collections'!$J$2:$J$201,'Collections'!$B$2:$B$201,B149))</f>
        <v/>
      </c>
    </row>
    <row r="150" spans="1:11" x14ac:dyDescent="0.25">
      <c r="A150" s="11"/>
      <c r="D150" s="12"/>
      <c r="E150" s="12"/>
      <c r="F150" s="12"/>
      <c r="G150" s="13"/>
      <c r="H150" s="14" t="str">
        <f>IF($A150="","",(D150+E150))</f>
        <v/>
      </c>
      <c r="I150" s="14" t="str">
        <f>IF($A150="","",ROUND((H150*G150),2))</f>
        <v/>
      </c>
      <c r="J150" s="14" t="str">
        <f>IF($A150="","",((H150-F150)-I150))</f>
        <v/>
      </c>
      <c r="K150" s="14" t="str">
        <f>IF($A150="","",SUMIFS('Collections'!$J$2:$J$201,'Collections'!$B$2:$B$201,B150))</f>
        <v/>
      </c>
    </row>
    <row r="151" spans="1:11" x14ac:dyDescent="0.25">
      <c r="A151" s="11"/>
      <c r="D151" s="12"/>
      <c r="E151" s="12"/>
      <c r="F151" s="12"/>
      <c r="G151" s="13"/>
      <c r="H151" s="14" t="str">
        <f>IF($A151="","",(D151+E151))</f>
        <v/>
      </c>
      <c r="I151" s="14" t="str">
        <f>IF($A151="","",ROUND((H151*G151),2))</f>
        <v/>
      </c>
      <c r="J151" s="14" t="str">
        <f>IF($A151="","",((H151-F151)-I151))</f>
        <v/>
      </c>
      <c r="K151" s="14" t="str">
        <f>IF($A151="","",SUMIFS('Collections'!$J$2:$J$201,'Collections'!$B$2:$B$201,B151))</f>
        <v/>
      </c>
    </row>
    <row r="152" spans="1:11" x14ac:dyDescent="0.25">
      <c r="A152" s="11"/>
      <c r="D152" s="12"/>
      <c r="E152" s="12"/>
      <c r="F152" s="12"/>
      <c r="G152" s="13"/>
      <c r="H152" s="14" t="str">
        <f>IF($A152="","",(D152+E152))</f>
        <v/>
      </c>
      <c r="I152" s="14" t="str">
        <f>IF($A152="","",ROUND((H152*G152),2))</f>
        <v/>
      </c>
      <c r="J152" s="14" t="str">
        <f>IF($A152="","",((H152-F152)-I152))</f>
        <v/>
      </c>
      <c r="K152" s="14" t="str">
        <f>IF($A152="","",SUMIFS('Collections'!$J$2:$J$201,'Collections'!$B$2:$B$201,B152))</f>
        <v/>
      </c>
    </row>
    <row r="153" spans="1:11" x14ac:dyDescent="0.25">
      <c r="A153" s="11"/>
      <c r="D153" s="12"/>
      <c r="E153" s="12"/>
      <c r="F153" s="12"/>
      <c r="G153" s="13"/>
      <c r="H153" s="14" t="str">
        <f>IF($A153="","",(D153+E153))</f>
        <v/>
      </c>
      <c r="I153" s="14" t="str">
        <f>IF($A153="","",ROUND((H153*G153),2))</f>
        <v/>
      </c>
      <c r="J153" s="14" t="str">
        <f>IF($A153="","",((H153-F153)-I153))</f>
        <v/>
      </c>
      <c r="K153" s="14" t="str">
        <f>IF($A153="","",SUMIFS('Collections'!$J$2:$J$201,'Collections'!$B$2:$B$201,B153))</f>
        <v/>
      </c>
    </row>
    <row r="154" spans="1:11" x14ac:dyDescent="0.25">
      <c r="A154" s="11"/>
      <c r="D154" s="12"/>
      <c r="E154" s="12"/>
      <c r="F154" s="12"/>
      <c r="G154" s="13"/>
      <c r="H154" s="14" t="str">
        <f>IF($A154="","",(D154+E154))</f>
        <v/>
      </c>
      <c r="I154" s="14" t="str">
        <f>IF($A154="","",ROUND((H154*G154),2))</f>
        <v/>
      </c>
      <c r="J154" s="14" t="str">
        <f>IF($A154="","",((H154-F154)-I154))</f>
        <v/>
      </c>
      <c r="K154" s="14" t="str">
        <f>IF($A154="","",SUMIFS('Collections'!$J$2:$J$201,'Collections'!$B$2:$B$201,B154))</f>
        <v/>
      </c>
    </row>
    <row r="155" spans="1:11" x14ac:dyDescent="0.25">
      <c r="A155" s="11"/>
      <c r="D155" s="12"/>
      <c r="E155" s="12"/>
      <c r="F155" s="12"/>
      <c r="G155" s="13"/>
      <c r="H155" s="14" t="str">
        <f>IF($A155="","",(D155+E155))</f>
        <v/>
      </c>
      <c r="I155" s="14" t="str">
        <f>IF($A155="","",ROUND((H155*G155),2))</f>
        <v/>
      </c>
      <c r="J155" s="14" t="str">
        <f>IF($A155="","",((H155-F155)-I155))</f>
        <v/>
      </c>
      <c r="K155" s="14" t="str">
        <f>IF($A155="","",SUMIFS('Collections'!$J$2:$J$201,'Collections'!$B$2:$B$201,B155))</f>
        <v/>
      </c>
    </row>
    <row r="156" spans="1:11" x14ac:dyDescent="0.25">
      <c r="A156" s="11"/>
      <c r="D156" s="12"/>
      <c r="E156" s="12"/>
      <c r="F156" s="12"/>
      <c r="G156" s="13"/>
      <c r="H156" s="14" t="str">
        <f>IF($A156="","",(D156+E156))</f>
        <v/>
      </c>
      <c r="I156" s="14" t="str">
        <f>IF($A156="","",ROUND((H156*G156),2))</f>
        <v/>
      </c>
      <c r="J156" s="14" t="str">
        <f>IF($A156="","",((H156-F156)-I156))</f>
        <v/>
      </c>
      <c r="K156" s="14" t="str">
        <f>IF($A156="","",SUMIFS('Collections'!$J$2:$J$201,'Collections'!$B$2:$B$201,B156))</f>
        <v/>
      </c>
    </row>
    <row r="157" spans="1:11" x14ac:dyDescent="0.25">
      <c r="A157" s="11"/>
      <c r="D157" s="12"/>
      <c r="E157" s="12"/>
      <c r="F157" s="12"/>
      <c r="G157" s="13"/>
      <c r="H157" s="14" t="str">
        <f>IF($A157="","",(D157+E157))</f>
        <v/>
      </c>
      <c r="I157" s="14" t="str">
        <f>IF($A157="","",ROUND((H157*G157),2))</f>
        <v/>
      </c>
      <c r="J157" s="14" t="str">
        <f>IF($A157="","",((H157-F157)-I157))</f>
        <v/>
      </c>
      <c r="K157" s="14" t="str">
        <f>IF($A157="","",SUMIFS('Collections'!$J$2:$J$201,'Collections'!$B$2:$B$201,B157))</f>
        <v/>
      </c>
    </row>
    <row r="158" spans="1:11" x14ac:dyDescent="0.25">
      <c r="A158" s="11"/>
      <c r="D158" s="12"/>
      <c r="E158" s="12"/>
      <c r="F158" s="12"/>
      <c r="G158" s="13"/>
      <c r="H158" s="14" t="str">
        <f>IF($A158="","",(D158+E158))</f>
        <v/>
      </c>
      <c r="I158" s="14" t="str">
        <f>IF($A158="","",ROUND((H158*G158),2))</f>
        <v/>
      </c>
      <c r="J158" s="14" t="str">
        <f>IF($A158="","",((H158-F158)-I158))</f>
        <v/>
      </c>
      <c r="K158" s="14" t="str">
        <f>IF($A158="","",SUMIFS('Collections'!$J$2:$J$201,'Collections'!$B$2:$B$201,B158))</f>
        <v/>
      </c>
    </row>
    <row r="159" spans="1:11" x14ac:dyDescent="0.25">
      <c r="A159" s="11"/>
      <c r="D159" s="12"/>
      <c r="E159" s="12"/>
      <c r="F159" s="12"/>
      <c r="G159" s="13"/>
      <c r="H159" s="14" t="str">
        <f>IF($A159="","",(D159+E159))</f>
        <v/>
      </c>
      <c r="I159" s="14" t="str">
        <f>IF($A159="","",ROUND((H159*G159),2))</f>
        <v/>
      </c>
      <c r="J159" s="14" t="str">
        <f>IF($A159="","",((H159-F159)-I159))</f>
        <v/>
      </c>
      <c r="K159" s="14" t="str">
        <f>IF($A159="","",SUMIFS('Collections'!$J$2:$J$201,'Collections'!$B$2:$B$201,B159))</f>
        <v/>
      </c>
    </row>
    <row r="160" spans="1:11" x14ac:dyDescent="0.25">
      <c r="A160" s="11"/>
      <c r="D160" s="12"/>
      <c r="E160" s="12"/>
      <c r="F160" s="12"/>
      <c r="G160" s="13"/>
      <c r="H160" s="14" t="str">
        <f>IF($A160="","",(D160+E160))</f>
        <v/>
      </c>
      <c r="I160" s="14" t="str">
        <f>IF($A160="","",ROUND((H160*G160),2))</f>
        <v/>
      </c>
      <c r="J160" s="14" t="str">
        <f>IF($A160="","",((H160-F160)-I160))</f>
        <v/>
      </c>
      <c r="K160" s="14" t="str">
        <f>IF($A160="","",SUMIFS('Collections'!$J$2:$J$201,'Collections'!$B$2:$B$201,B160))</f>
        <v/>
      </c>
    </row>
    <row r="161" spans="1:11" x14ac:dyDescent="0.25">
      <c r="A161" s="11"/>
      <c r="D161" s="12"/>
      <c r="E161" s="12"/>
      <c r="F161" s="12"/>
      <c r="G161" s="13"/>
      <c r="H161" s="14" t="str">
        <f>IF($A161="","",(D161+E161))</f>
        <v/>
      </c>
      <c r="I161" s="14" t="str">
        <f>IF($A161="","",ROUND((H161*G161),2))</f>
        <v/>
      </c>
      <c r="J161" s="14" t="str">
        <f>IF($A161="","",((H161-F161)-I161))</f>
        <v/>
      </c>
      <c r="K161" s="14" t="str">
        <f>IF($A161="","",SUMIFS('Collections'!$J$2:$J$201,'Collections'!$B$2:$B$201,B161))</f>
        <v/>
      </c>
    </row>
    <row r="162" spans="1:11" x14ac:dyDescent="0.25">
      <c r="A162" s="11"/>
      <c r="D162" s="12"/>
      <c r="E162" s="12"/>
      <c r="F162" s="12"/>
      <c r="G162" s="13"/>
      <c r="H162" s="14" t="str">
        <f>IF($A162="","",(D162+E162))</f>
        <v/>
      </c>
      <c r="I162" s="14" t="str">
        <f>IF($A162="","",ROUND((H162*G162),2))</f>
        <v/>
      </c>
      <c r="J162" s="14" t="str">
        <f>IF($A162="","",((H162-F162)-I162))</f>
        <v/>
      </c>
      <c r="K162" s="14" t="str">
        <f>IF($A162="","",SUMIFS('Collections'!$J$2:$J$201,'Collections'!$B$2:$B$201,B162))</f>
        <v/>
      </c>
    </row>
    <row r="163" spans="1:11" x14ac:dyDescent="0.25">
      <c r="A163" s="11"/>
      <c r="D163" s="12"/>
      <c r="E163" s="12"/>
      <c r="F163" s="12"/>
      <c r="G163" s="13"/>
      <c r="H163" s="14" t="str">
        <f>IF($A163="","",(D163+E163))</f>
        <v/>
      </c>
      <c r="I163" s="14" t="str">
        <f>IF($A163="","",ROUND((H163*G163),2))</f>
        <v/>
      </c>
      <c r="J163" s="14" t="str">
        <f>IF($A163="","",((H163-F163)-I163))</f>
        <v/>
      </c>
      <c r="K163" s="14" t="str">
        <f>IF($A163="","",SUMIFS('Collections'!$J$2:$J$201,'Collections'!$B$2:$B$201,B163))</f>
        <v/>
      </c>
    </row>
    <row r="164" spans="1:11" x14ac:dyDescent="0.25">
      <c r="A164" s="11"/>
      <c r="D164" s="12"/>
      <c r="E164" s="12"/>
      <c r="F164" s="12"/>
      <c r="G164" s="13"/>
      <c r="H164" s="14" t="str">
        <f>IF($A164="","",(D164+E164))</f>
        <v/>
      </c>
      <c r="I164" s="14" t="str">
        <f>IF($A164="","",ROUND((H164*G164),2))</f>
        <v/>
      </c>
      <c r="J164" s="14" t="str">
        <f>IF($A164="","",((H164-F164)-I164))</f>
        <v/>
      </c>
      <c r="K164" s="14" t="str">
        <f>IF($A164="","",SUMIFS('Collections'!$J$2:$J$201,'Collections'!$B$2:$B$201,B164))</f>
        <v/>
      </c>
    </row>
    <row r="165" spans="1:11" x14ac:dyDescent="0.25">
      <c r="A165" s="11"/>
      <c r="D165" s="12"/>
      <c r="E165" s="12"/>
      <c r="F165" s="12"/>
      <c r="G165" s="13"/>
      <c r="H165" s="14" t="str">
        <f>IF($A165="","",(D165+E165))</f>
        <v/>
      </c>
      <c r="I165" s="14" t="str">
        <f>IF($A165="","",ROUND((H165*G165),2))</f>
        <v/>
      </c>
      <c r="J165" s="14" t="str">
        <f>IF($A165="","",((H165-F165)-I165))</f>
        <v/>
      </c>
      <c r="K165" s="14" t="str">
        <f>IF($A165="","",SUMIFS('Collections'!$J$2:$J$201,'Collections'!$B$2:$B$201,B165))</f>
        <v/>
      </c>
    </row>
    <row r="166" spans="1:11" x14ac:dyDescent="0.25">
      <c r="A166" s="11"/>
      <c r="D166" s="12"/>
      <c r="E166" s="12"/>
      <c r="F166" s="12"/>
      <c r="G166" s="13"/>
      <c r="H166" s="14" t="str">
        <f>IF($A166="","",(D166+E166))</f>
        <v/>
      </c>
      <c r="I166" s="14" t="str">
        <f>IF($A166="","",ROUND((H166*G166),2))</f>
        <v/>
      </c>
      <c r="J166" s="14" t="str">
        <f>IF($A166="","",((H166-F166)-I166))</f>
        <v/>
      </c>
      <c r="K166" s="14" t="str">
        <f>IF($A166="","",SUMIFS('Collections'!$J$2:$J$201,'Collections'!$B$2:$B$201,B166))</f>
        <v/>
      </c>
    </row>
    <row r="167" spans="1:11" x14ac:dyDescent="0.25">
      <c r="A167" s="11"/>
      <c r="D167" s="12"/>
      <c r="E167" s="12"/>
      <c r="F167" s="12"/>
      <c r="G167" s="13"/>
      <c r="H167" s="14" t="str">
        <f>IF($A167="","",(D167+E167))</f>
        <v/>
      </c>
      <c r="I167" s="14" t="str">
        <f>IF($A167="","",ROUND((H167*G167),2))</f>
        <v/>
      </c>
      <c r="J167" s="14" t="str">
        <f>IF($A167="","",((H167-F167)-I167))</f>
        <v/>
      </c>
      <c r="K167" s="14" t="str">
        <f>IF($A167="","",SUMIFS('Collections'!$J$2:$J$201,'Collections'!$B$2:$B$201,B167))</f>
        <v/>
      </c>
    </row>
    <row r="168" spans="1:11" x14ac:dyDescent="0.25">
      <c r="A168" s="11"/>
      <c r="D168" s="12"/>
      <c r="E168" s="12"/>
      <c r="F168" s="12"/>
      <c r="G168" s="13"/>
      <c r="H168" s="14" t="str">
        <f>IF($A168="","",(D168+E168))</f>
        <v/>
      </c>
      <c r="I168" s="14" t="str">
        <f>IF($A168="","",ROUND((H168*G168),2))</f>
        <v/>
      </c>
      <c r="J168" s="14" t="str">
        <f>IF($A168="","",((H168-F168)-I168))</f>
        <v/>
      </c>
      <c r="K168" s="14" t="str">
        <f>IF($A168="","",SUMIFS('Collections'!$J$2:$J$201,'Collections'!$B$2:$B$201,B168))</f>
        <v/>
      </c>
    </row>
    <row r="169" spans="1:11" x14ac:dyDescent="0.25">
      <c r="A169" s="11"/>
      <c r="D169" s="12"/>
      <c r="E169" s="12"/>
      <c r="F169" s="12"/>
      <c r="G169" s="13"/>
      <c r="H169" s="14" t="str">
        <f>IF($A169="","",(D169+E169))</f>
        <v/>
      </c>
      <c r="I169" s="14" t="str">
        <f>IF($A169="","",ROUND((H169*G169),2))</f>
        <v/>
      </c>
      <c r="J169" s="14" t="str">
        <f>IF($A169="","",((H169-F169)-I169))</f>
        <v/>
      </c>
      <c r="K169" s="14" t="str">
        <f>IF($A169="","",SUMIFS('Collections'!$J$2:$J$201,'Collections'!$B$2:$B$201,B169))</f>
        <v/>
      </c>
    </row>
    <row r="170" spans="1:11" x14ac:dyDescent="0.25">
      <c r="A170" s="11"/>
      <c r="D170" s="12"/>
      <c r="E170" s="12"/>
      <c r="F170" s="12"/>
      <c r="G170" s="13"/>
      <c r="H170" s="14" t="str">
        <f>IF($A170="","",(D170+E170))</f>
        <v/>
      </c>
      <c r="I170" s="14" t="str">
        <f>IF($A170="","",ROUND((H170*G170),2))</f>
        <v/>
      </c>
      <c r="J170" s="14" t="str">
        <f>IF($A170="","",((H170-F170)-I170))</f>
        <v/>
      </c>
      <c r="K170" s="14" t="str">
        <f>IF($A170="","",SUMIFS('Collections'!$J$2:$J$201,'Collections'!$B$2:$B$201,B170))</f>
        <v/>
      </c>
    </row>
    <row r="171" spans="1:11" x14ac:dyDescent="0.25">
      <c r="A171" s="11"/>
      <c r="D171" s="12"/>
      <c r="E171" s="12"/>
      <c r="F171" s="12"/>
      <c r="G171" s="13"/>
      <c r="H171" s="14" t="str">
        <f>IF($A171="","",(D171+E171))</f>
        <v/>
      </c>
      <c r="I171" s="14" t="str">
        <f>IF($A171="","",ROUND((H171*G171),2))</f>
        <v/>
      </c>
      <c r="J171" s="14" t="str">
        <f>IF($A171="","",((H171-F171)-I171))</f>
        <v/>
      </c>
      <c r="K171" s="14" t="str">
        <f>IF($A171="","",SUMIFS('Collections'!$J$2:$J$201,'Collections'!$B$2:$B$201,B171))</f>
        <v/>
      </c>
    </row>
    <row r="172" spans="1:11" x14ac:dyDescent="0.25">
      <c r="A172" s="11"/>
      <c r="D172" s="12"/>
      <c r="E172" s="12"/>
      <c r="F172" s="12"/>
      <c r="G172" s="13"/>
      <c r="H172" s="14" t="str">
        <f>IF($A172="","",(D172+E172))</f>
        <v/>
      </c>
      <c r="I172" s="14" t="str">
        <f>IF($A172="","",ROUND((H172*G172),2))</f>
        <v/>
      </c>
      <c r="J172" s="14" t="str">
        <f>IF($A172="","",((H172-F172)-I172))</f>
        <v/>
      </c>
      <c r="K172" s="14" t="str">
        <f>IF($A172="","",SUMIFS('Collections'!$J$2:$J$201,'Collections'!$B$2:$B$201,B172))</f>
        <v/>
      </c>
    </row>
    <row r="173" spans="1:11" x14ac:dyDescent="0.25">
      <c r="A173" s="11"/>
      <c r="D173" s="12"/>
      <c r="E173" s="12"/>
      <c r="F173" s="12"/>
      <c r="G173" s="13"/>
      <c r="H173" s="14" t="str">
        <f>IF($A173="","",(D173+E173))</f>
        <v/>
      </c>
      <c r="I173" s="14" t="str">
        <f>IF($A173="","",ROUND((H173*G173),2))</f>
        <v/>
      </c>
      <c r="J173" s="14" t="str">
        <f>IF($A173="","",((H173-F173)-I173))</f>
        <v/>
      </c>
      <c r="K173" s="14" t="str">
        <f>IF($A173="","",SUMIFS('Collections'!$J$2:$J$201,'Collections'!$B$2:$B$201,B173))</f>
        <v/>
      </c>
    </row>
    <row r="174" spans="1:11" x14ac:dyDescent="0.25">
      <c r="A174" s="11"/>
      <c r="D174" s="12"/>
      <c r="E174" s="12"/>
      <c r="F174" s="12"/>
      <c r="G174" s="13"/>
      <c r="H174" s="14" t="str">
        <f>IF($A174="","",(D174+E174))</f>
        <v/>
      </c>
      <c r="I174" s="14" t="str">
        <f>IF($A174="","",ROUND((H174*G174),2))</f>
        <v/>
      </c>
      <c r="J174" s="14" t="str">
        <f>IF($A174="","",((H174-F174)-I174))</f>
        <v/>
      </c>
      <c r="K174" s="14" t="str">
        <f>IF($A174="","",SUMIFS('Collections'!$J$2:$J$201,'Collections'!$B$2:$B$201,B174))</f>
        <v/>
      </c>
    </row>
    <row r="175" spans="1:11" x14ac:dyDescent="0.25">
      <c r="A175" s="11"/>
      <c r="D175" s="12"/>
      <c r="E175" s="12"/>
      <c r="F175" s="12"/>
      <c r="G175" s="13"/>
      <c r="H175" s="14" t="str">
        <f>IF($A175="","",(D175+E175))</f>
        <v/>
      </c>
      <c r="I175" s="14" t="str">
        <f>IF($A175="","",ROUND((H175*G175),2))</f>
        <v/>
      </c>
      <c r="J175" s="14" t="str">
        <f>IF($A175="","",((H175-F175)-I175))</f>
        <v/>
      </c>
      <c r="K175" s="14" t="str">
        <f>IF($A175="","",SUMIFS('Collections'!$J$2:$J$201,'Collections'!$B$2:$B$201,B175))</f>
        <v/>
      </c>
    </row>
    <row r="176" spans="1:11" x14ac:dyDescent="0.25">
      <c r="A176" s="11"/>
      <c r="D176" s="12"/>
      <c r="E176" s="12"/>
      <c r="F176" s="12"/>
      <c r="G176" s="13"/>
      <c r="H176" s="14" t="str">
        <f>IF($A176="","",(D176+E176))</f>
        <v/>
      </c>
      <c r="I176" s="14" t="str">
        <f>IF($A176="","",ROUND((H176*G176),2))</f>
        <v/>
      </c>
      <c r="J176" s="14" t="str">
        <f>IF($A176="","",((H176-F176)-I176))</f>
        <v/>
      </c>
      <c r="K176" s="14" t="str">
        <f>IF($A176="","",SUMIFS('Collections'!$J$2:$J$201,'Collections'!$B$2:$B$201,B176))</f>
        <v/>
      </c>
    </row>
    <row r="177" spans="1:11" x14ac:dyDescent="0.25">
      <c r="A177" s="11"/>
      <c r="D177" s="12"/>
      <c r="E177" s="12"/>
      <c r="F177" s="12"/>
      <c r="G177" s="13"/>
      <c r="H177" s="14" t="str">
        <f>IF($A177="","",(D177+E177))</f>
        <v/>
      </c>
      <c r="I177" s="14" t="str">
        <f>IF($A177="","",ROUND((H177*G177),2))</f>
        <v/>
      </c>
      <c r="J177" s="14" t="str">
        <f>IF($A177="","",((H177-F177)-I177))</f>
        <v/>
      </c>
      <c r="K177" s="14" t="str">
        <f>IF($A177="","",SUMIFS('Collections'!$J$2:$J$201,'Collections'!$B$2:$B$201,B177))</f>
        <v/>
      </c>
    </row>
    <row r="178" spans="1:11" x14ac:dyDescent="0.25">
      <c r="A178" s="11"/>
      <c r="D178" s="12"/>
      <c r="E178" s="12"/>
      <c r="F178" s="12"/>
      <c r="G178" s="13"/>
      <c r="H178" s="14" t="str">
        <f>IF($A178="","",(D178+E178))</f>
        <v/>
      </c>
      <c r="I178" s="14" t="str">
        <f>IF($A178="","",ROUND((H178*G178),2))</f>
        <v/>
      </c>
      <c r="J178" s="14" t="str">
        <f>IF($A178="","",((H178-F178)-I178))</f>
        <v/>
      </c>
      <c r="K178" s="14" t="str">
        <f>IF($A178="","",SUMIFS('Collections'!$J$2:$J$201,'Collections'!$B$2:$B$201,B178))</f>
        <v/>
      </c>
    </row>
    <row r="179" spans="1:11" x14ac:dyDescent="0.25">
      <c r="A179" s="11"/>
      <c r="D179" s="12"/>
      <c r="E179" s="12"/>
      <c r="F179" s="12"/>
      <c r="G179" s="13"/>
      <c r="H179" s="14" t="str">
        <f>IF($A179="","",(D179+E179))</f>
        <v/>
      </c>
      <c r="I179" s="14" t="str">
        <f>IF($A179="","",ROUND((H179*G179),2))</f>
        <v/>
      </c>
      <c r="J179" s="14" t="str">
        <f>IF($A179="","",((H179-F179)-I179))</f>
        <v/>
      </c>
      <c r="K179" s="14" t="str">
        <f>IF($A179="","",SUMIFS('Collections'!$J$2:$J$201,'Collections'!$B$2:$B$201,B179))</f>
        <v/>
      </c>
    </row>
    <row r="180" spans="1:11" x14ac:dyDescent="0.25">
      <c r="A180" s="11"/>
      <c r="D180" s="12"/>
      <c r="E180" s="12"/>
      <c r="F180" s="12"/>
      <c r="G180" s="13"/>
      <c r="H180" s="14" t="str">
        <f>IF($A180="","",(D180+E180))</f>
        <v/>
      </c>
      <c r="I180" s="14" t="str">
        <f>IF($A180="","",ROUND((H180*G180),2))</f>
        <v/>
      </c>
      <c r="J180" s="14" t="str">
        <f>IF($A180="","",((H180-F180)-I180))</f>
        <v/>
      </c>
      <c r="K180" s="14" t="str">
        <f>IF($A180="","",SUMIFS('Collections'!$J$2:$J$201,'Collections'!$B$2:$B$201,B180))</f>
        <v/>
      </c>
    </row>
    <row r="181" spans="1:11" x14ac:dyDescent="0.25">
      <c r="A181" s="11"/>
      <c r="D181" s="12"/>
      <c r="E181" s="12"/>
      <c r="F181" s="12"/>
      <c r="G181" s="13"/>
      <c r="H181" s="14" t="str">
        <f>IF($A181="","",(D181+E181))</f>
        <v/>
      </c>
      <c r="I181" s="14" t="str">
        <f>IF($A181="","",ROUND((H181*G181),2))</f>
        <v/>
      </c>
      <c r="J181" s="14" t="str">
        <f>IF($A181="","",((H181-F181)-I181))</f>
        <v/>
      </c>
      <c r="K181" s="14" t="str">
        <f>IF($A181="","",SUMIFS('Collections'!$J$2:$J$201,'Collections'!$B$2:$B$201,B181))</f>
        <v/>
      </c>
    </row>
    <row r="182" spans="1:11" x14ac:dyDescent="0.25">
      <c r="A182" s="11"/>
      <c r="D182" s="12"/>
      <c r="E182" s="12"/>
      <c r="F182" s="12"/>
      <c r="G182" s="13"/>
      <c r="H182" s="14" t="str">
        <f>IF($A182="","",(D182+E182))</f>
        <v/>
      </c>
      <c r="I182" s="14" t="str">
        <f>IF($A182="","",ROUND((H182*G182),2))</f>
        <v/>
      </c>
      <c r="J182" s="14" t="str">
        <f>IF($A182="","",((H182-F182)-I182))</f>
        <v/>
      </c>
      <c r="K182" s="14" t="str">
        <f>IF($A182="","",SUMIFS('Collections'!$J$2:$J$201,'Collections'!$B$2:$B$201,B182))</f>
        <v/>
      </c>
    </row>
    <row r="183" spans="1:11" x14ac:dyDescent="0.25">
      <c r="A183" s="11"/>
      <c r="D183" s="12"/>
      <c r="E183" s="12"/>
      <c r="F183" s="12"/>
      <c r="G183" s="13"/>
      <c r="H183" s="14" t="str">
        <f>IF($A183="","",(D183+E183))</f>
        <v/>
      </c>
      <c r="I183" s="14" t="str">
        <f>IF($A183="","",ROUND((H183*G183),2))</f>
        <v/>
      </c>
      <c r="J183" s="14" t="str">
        <f>IF($A183="","",((H183-F183)-I183))</f>
        <v/>
      </c>
      <c r="K183" s="14" t="str">
        <f>IF($A183="","",SUMIFS('Collections'!$J$2:$J$201,'Collections'!$B$2:$B$201,B183))</f>
        <v/>
      </c>
    </row>
    <row r="184" spans="1:11" x14ac:dyDescent="0.25">
      <c r="A184" s="11"/>
      <c r="D184" s="12"/>
      <c r="E184" s="12"/>
      <c r="F184" s="12"/>
      <c r="G184" s="13"/>
      <c r="H184" s="14" t="str">
        <f>IF($A184="","",(D184+E184))</f>
        <v/>
      </c>
      <c r="I184" s="14" t="str">
        <f>IF($A184="","",ROUND((H184*G184),2))</f>
        <v/>
      </c>
      <c r="J184" s="14" t="str">
        <f>IF($A184="","",((H184-F184)-I184))</f>
        <v/>
      </c>
      <c r="K184" s="14" t="str">
        <f>IF($A184="","",SUMIFS('Collections'!$J$2:$J$201,'Collections'!$B$2:$B$201,B184))</f>
        <v/>
      </c>
    </row>
    <row r="185" spans="1:11" x14ac:dyDescent="0.25">
      <c r="A185" s="11"/>
      <c r="D185" s="12"/>
      <c r="E185" s="12"/>
      <c r="F185" s="12"/>
      <c r="G185" s="13"/>
      <c r="H185" s="14" t="str">
        <f>IF($A185="","",(D185+E185))</f>
        <v/>
      </c>
      <c r="I185" s="14" t="str">
        <f>IF($A185="","",ROUND((H185*G185),2))</f>
        <v/>
      </c>
      <c r="J185" s="14" t="str">
        <f>IF($A185="","",((H185-F185)-I185))</f>
        <v/>
      </c>
      <c r="K185" s="14" t="str">
        <f>IF($A185="","",SUMIFS('Collections'!$J$2:$J$201,'Collections'!$B$2:$B$201,B185))</f>
        <v/>
      </c>
    </row>
    <row r="186" spans="1:11" x14ac:dyDescent="0.25">
      <c r="A186" s="11"/>
      <c r="D186" s="12"/>
      <c r="E186" s="12"/>
      <c r="F186" s="12"/>
      <c r="G186" s="13"/>
      <c r="H186" s="14" t="str">
        <f>IF($A186="","",(D186+E186))</f>
        <v/>
      </c>
      <c r="I186" s="14" t="str">
        <f>IF($A186="","",ROUND((H186*G186),2))</f>
        <v/>
      </c>
      <c r="J186" s="14" t="str">
        <f>IF($A186="","",((H186-F186)-I186))</f>
        <v/>
      </c>
      <c r="K186" s="14" t="str">
        <f>IF($A186="","",SUMIFS('Collections'!$J$2:$J$201,'Collections'!$B$2:$B$201,B186))</f>
        <v/>
      </c>
    </row>
    <row r="187" spans="1:11" x14ac:dyDescent="0.25">
      <c r="A187" s="11"/>
      <c r="D187" s="12"/>
      <c r="E187" s="12"/>
      <c r="F187" s="12"/>
      <c r="G187" s="13"/>
      <c r="H187" s="14" t="str">
        <f>IF($A187="","",(D187+E187))</f>
        <v/>
      </c>
      <c r="I187" s="14" t="str">
        <f>IF($A187="","",ROUND((H187*G187),2))</f>
        <v/>
      </c>
      <c r="J187" s="14" t="str">
        <f>IF($A187="","",((H187-F187)-I187))</f>
        <v/>
      </c>
      <c r="K187" s="14" t="str">
        <f>IF($A187="","",SUMIFS('Collections'!$J$2:$J$201,'Collections'!$B$2:$B$201,B187))</f>
        <v/>
      </c>
    </row>
    <row r="188" spans="1:11" x14ac:dyDescent="0.25">
      <c r="A188" s="11"/>
      <c r="D188" s="12"/>
      <c r="E188" s="12"/>
      <c r="F188" s="12"/>
      <c r="G188" s="13"/>
      <c r="H188" s="14" t="str">
        <f>IF($A188="","",(D188+E188))</f>
        <v/>
      </c>
      <c r="I188" s="14" t="str">
        <f>IF($A188="","",ROUND((H188*G188),2))</f>
        <v/>
      </c>
      <c r="J188" s="14" t="str">
        <f>IF($A188="","",((H188-F188)-I188))</f>
        <v/>
      </c>
      <c r="K188" s="14" t="str">
        <f>IF($A188="","",SUMIFS('Collections'!$J$2:$J$201,'Collections'!$B$2:$B$201,B188))</f>
        <v/>
      </c>
    </row>
    <row r="189" spans="1:11" x14ac:dyDescent="0.25">
      <c r="A189" s="11"/>
      <c r="D189" s="12"/>
      <c r="E189" s="12"/>
      <c r="F189" s="12"/>
      <c r="G189" s="13"/>
      <c r="H189" s="14" t="str">
        <f>IF($A189="","",(D189+E189))</f>
        <v/>
      </c>
      <c r="I189" s="14" t="str">
        <f>IF($A189="","",ROUND((H189*G189),2))</f>
        <v/>
      </c>
      <c r="J189" s="14" t="str">
        <f>IF($A189="","",((H189-F189)-I189))</f>
        <v/>
      </c>
      <c r="K189" s="14" t="str">
        <f>IF($A189="","",SUMIFS('Collections'!$J$2:$J$201,'Collections'!$B$2:$B$201,B189))</f>
        <v/>
      </c>
    </row>
    <row r="190" spans="1:11" x14ac:dyDescent="0.25">
      <c r="A190" s="11"/>
      <c r="D190" s="12"/>
      <c r="E190" s="12"/>
      <c r="F190" s="12"/>
      <c r="G190" s="13"/>
      <c r="H190" s="14" t="str">
        <f>IF($A190="","",(D190+E190))</f>
        <v/>
      </c>
      <c r="I190" s="14" t="str">
        <f>IF($A190="","",ROUND((H190*G190),2))</f>
        <v/>
      </c>
      <c r="J190" s="14" t="str">
        <f>IF($A190="","",((H190-F190)-I190))</f>
        <v/>
      </c>
      <c r="K190" s="14" t="str">
        <f>IF($A190="","",SUMIFS('Collections'!$J$2:$J$201,'Collections'!$B$2:$B$201,B190))</f>
        <v/>
      </c>
    </row>
    <row r="191" spans="1:11" x14ac:dyDescent="0.25">
      <c r="A191" s="11"/>
      <c r="D191" s="12"/>
      <c r="E191" s="12"/>
      <c r="F191" s="12"/>
      <c r="G191" s="13"/>
      <c r="H191" s="14" t="str">
        <f>IF($A191="","",(D191+E191))</f>
        <v/>
      </c>
      <c r="I191" s="14" t="str">
        <f>IF($A191="","",ROUND((H191*G191),2))</f>
        <v/>
      </c>
      <c r="J191" s="14" t="str">
        <f>IF($A191="","",((H191-F191)-I191))</f>
        <v/>
      </c>
      <c r="K191" s="14" t="str">
        <f>IF($A191="","",SUMIFS('Collections'!$J$2:$J$201,'Collections'!$B$2:$B$201,B191))</f>
        <v/>
      </c>
    </row>
    <row r="192" spans="1:11" x14ac:dyDescent="0.25">
      <c r="A192" s="11"/>
      <c r="D192" s="12"/>
      <c r="E192" s="12"/>
      <c r="F192" s="12"/>
      <c r="G192" s="13"/>
      <c r="H192" s="14" t="str">
        <f>IF($A192="","",(D192+E192))</f>
        <v/>
      </c>
      <c r="I192" s="14" t="str">
        <f>IF($A192="","",ROUND((H192*G192),2))</f>
        <v/>
      </c>
      <c r="J192" s="14" t="str">
        <f>IF($A192="","",((H192-F192)-I192))</f>
        <v/>
      </c>
      <c r="K192" s="14" t="str">
        <f>IF($A192="","",SUMIFS('Collections'!$J$2:$J$201,'Collections'!$B$2:$B$201,B192))</f>
        <v/>
      </c>
    </row>
    <row r="193" spans="1:11" x14ac:dyDescent="0.25">
      <c r="A193" s="11"/>
      <c r="D193" s="12"/>
      <c r="E193" s="12"/>
      <c r="F193" s="12"/>
      <c r="G193" s="13"/>
      <c r="H193" s="14" t="str">
        <f>IF($A193="","",(D193+E193))</f>
        <v/>
      </c>
      <c r="I193" s="14" t="str">
        <f>IF($A193="","",ROUND((H193*G193),2))</f>
        <v/>
      </c>
      <c r="J193" s="14" t="str">
        <f>IF($A193="","",((H193-F193)-I193))</f>
        <v/>
      </c>
      <c r="K193" s="14" t="str">
        <f>IF($A193="","",SUMIFS('Collections'!$J$2:$J$201,'Collections'!$B$2:$B$201,B193))</f>
        <v/>
      </c>
    </row>
    <row r="194" spans="1:11" x14ac:dyDescent="0.25">
      <c r="A194" s="11"/>
      <c r="D194" s="12"/>
      <c r="E194" s="12"/>
      <c r="F194" s="12"/>
      <c r="G194" s="13"/>
      <c r="H194" s="14" t="str">
        <f>IF($A194="","",(D194+E194))</f>
        <v/>
      </c>
      <c r="I194" s="14" t="str">
        <f>IF($A194="","",ROUND((H194*G194),2))</f>
        <v/>
      </c>
      <c r="J194" s="14" t="str">
        <f>IF($A194="","",((H194-F194)-I194))</f>
        <v/>
      </c>
      <c r="K194" s="14" t="str">
        <f>IF($A194="","",SUMIFS('Collections'!$J$2:$J$201,'Collections'!$B$2:$B$201,B194))</f>
        <v/>
      </c>
    </row>
    <row r="195" spans="1:11" x14ac:dyDescent="0.25">
      <c r="A195" s="11"/>
      <c r="D195" s="12"/>
      <c r="E195" s="12"/>
      <c r="F195" s="12"/>
      <c r="G195" s="13"/>
      <c r="H195" s="14" t="str">
        <f>IF($A195="","",(D195+E195))</f>
        <v/>
      </c>
      <c r="I195" s="14" t="str">
        <f>IF($A195="","",ROUND((H195*G195),2))</f>
        <v/>
      </c>
      <c r="J195" s="14" t="str">
        <f>IF($A195="","",((H195-F195)-I195))</f>
        <v/>
      </c>
      <c r="K195" s="14" t="str">
        <f>IF($A195="","",SUMIFS('Collections'!$J$2:$J$201,'Collections'!$B$2:$B$201,B195))</f>
        <v/>
      </c>
    </row>
    <row r="196" spans="1:11" x14ac:dyDescent="0.25">
      <c r="A196" s="11"/>
      <c r="D196" s="12"/>
      <c r="E196" s="12"/>
      <c r="F196" s="12"/>
      <c r="G196" s="13"/>
      <c r="H196" s="14" t="str">
        <f>IF($A196="","",(D196+E196))</f>
        <v/>
      </c>
      <c r="I196" s="14" t="str">
        <f>IF($A196="","",ROUND((H196*G196),2))</f>
        <v/>
      </c>
      <c r="J196" s="14" t="str">
        <f>IF($A196="","",((H196-F196)-I196))</f>
        <v/>
      </c>
      <c r="K196" s="14" t="str">
        <f>IF($A196="","",SUMIFS('Collections'!$J$2:$J$201,'Collections'!$B$2:$B$201,B196))</f>
        <v/>
      </c>
    </row>
    <row r="197" spans="1:11" x14ac:dyDescent="0.25">
      <c r="A197" s="11"/>
      <c r="D197" s="12"/>
      <c r="E197" s="12"/>
      <c r="F197" s="12"/>
      <c r="G197" s="13"/>
      <c r="H197" s="14" t="str">
        <f>IF($A197="","",(D197+E197))</f>
        <v/>
      </c>
      <c r="I197" s="14" t="str">
        <f>IF($A197="","",ROUND((H197*G197),2))</f>
        <v/>
      </c>
      <c r="J197" s="14" t="str">
        <f>IF($A197="","",((H197-F197)-I197))</f>
        <v/>
      </c>
      <c r="K197" s="14" t="str">
        <f>IF($A197="","",SUMIFS('Collections'!$J$2:$J$201,'Collections'!$B$2:$B$201,B197))</f>
        <v/>
      </c>
    </row>
    <row r="198" spans="1:11" x14ac:dyDescent="0.25">
      <c r="A198" s="11"/>
      <c r="D198" s="12"/>
      <c r="E198" s="12"/>
      <c r="F198" s="12"/>
      <c r="G198" s="13"/>
      <c r="H198" s="14" t="str">
        <f>IF($A198="","",(D198+E198))</f>
        <v/>
      </c>
      <c r="I198" s="14" t="str">
        <f>IF($A198="","",ROUND((H198*G198),2))</f>
        <v/>
      </c>
      <c r="J198" s="14" t="str">
        <f>IF($A198="","",((H198-F198)-I198))</f>
        <v/>
      </c>
      <c r="K198" s="14" t="str">
        <f>IF($A198="","",SUMIFS('Collections'!$J$2:$J$201,'Collections'!$B$2:$B$201,B198))</f>
        <v/>
      </c>
    </row>
    <row r="199" spans="1:11" x14ac:dyDescent="0.25">
      <c r="A199" s="11"/>
      <c r="D199" s="12"/>
      <c r="E199" s="12"/>
      <c r="F199" s="12"/>
      <c r="G199" s="13"/>
      <c r="H199" s="14" t="str">
        <f>IF($A199="","",(D199+E199))</f>
        <v/>
      </c>
      <c r="I199" s="14" t="str">
        <f>IF($A199="","",ROUND((H199*G199),2))</f>
        <v/>
      </c>
      <c r="J199" s="14" t="str">
        <f>IF($A199="","",((H199-F199)-I199))</f>
        <v/>
      </c>
      <c r="K199" s="14" t="str">
        <f>IF($A199="","",SUMIFS('Collections'!$J$2:$J$201,'Collections'!$B$2:$B$201,B199))</f>
        <v/>
      </c>
    </row>
    <row r="200" spans="1:11" x14ac:dyDescent="0.25">
      <c r="A200" s="11"/>
      <c r="D200" s="12"/>
      <c r="E200" s="12"/>
      <c r="F200" s="12"/>
      <c r="G200" s="13"/>
      <c r="H200" s="14" t="str">
        <f>IF($A200="","",(D200+E200))</f>
        <v/>
      </c>
      <c r="I200" s="14" t="str">
        <f>IF($A200="","",ROUND((H200*G200),2))</f>
        <v/>
      </c>
      <c r="J200" s="14" t="str">
        <f>IF($A200="","",((H200-F200)-I200))</f>
        <v/>
      </c>
      <c r="K200" s="14" t="str">
        <f>IF($A200="","",SUMIFS('Collections'!$J$2:$J$201,'Collections'!$B$2:$B$201,B200))</f>
        <v/>
      </c>
    </row>
    <row r="201" spans="1:11" x14ac:dyDescent="0.25">
      <c r="A201" s="11"/>
      <c r="D201" s="12"/>
      <c r="E201" s="12"/>
      <c r="F201" s="12"/>
      <c r="G201" s="13"/>
      <c r="H201" s="14" t="str">
        <f>IF($A201="","",(D201+E201))</f>
        <v/>
      </c>
      <c r="I201" s="14" t="str">
        <f>IF($A201="","",ROUND((H201*G201),2))</f>
        <v/>
      </c>
      <c r="J201" s="14" t="str">
        <f>IF($A201="","",((H201-F201)-I201))</f>
        <v/>
      </c>
      <c r="K201" s="14" t="str">
        <f>IF($A201="","",SUMIFS('Collections'!$J$2:$J$201,'Collections'!$B$2:$B$201,B201))</f>
        <v/>
      </c>
    </row>
  </sheetData>
  <autoFilter ref="A1:K1"/>
  <conditionalFormatting sqref="J2:J201">
    <cfRule type="expression" dxfId="0" priority="1">
      <formula>AND(J2&lt;&gt;"",J2&lt;0)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30</v>
      </c>
      <c r="B1" s="15" t="s">
        <v>31</v>
      </c>
      <c r="C1" s="15" t="s">
        <v>32</v>
      </c>
    </row>
    <row r="2" spans="1:3" x14ac:dyDescent="0.25">
      <c r="A2" s="16" t="s">
        <v>33</v>
      </c>
      <c r="B2" s="17"/>
      <c r="C2" s="17"/>
    </row>
    <row r="3" spans="1:2" x14ac:dyDescent="0.25">
      <c r="A3" t="s">
        <v>20</v>
      </c>
      <c r="B3" s="18">
        <f>SUM('Collections'!$H$2:$H$201)</f>
        <v>1380</v>
      </c>
    </row>
    <row r="4" spans="1:2" x14ac:dyDescent="0.25">
      <c r="A4" t="s">
        <v>22</v>
      </c>
      <c r="B4" s="18">
        <f>SUM('Collections'!$J$2:$J$201)</f>
        <v>666.75</v>
      </c>
    </row>
    <row r="5" spans="1:3" x14ac:dyDescent="0.25">
      <c r="A5" s="16" t="s">
        <v>34</v>
      </c>
      <c r="B5" s="17"/>
      <c r="C5" s="17"/>
    </row>
    <row r="6" spans="1:2" x14ac:dyDescent="0.25">
      <c r="A6" t="s">
        <v>35</v>
      </c>
      <c r="B6" s="18">
        <f>MAX('Collections'!$K$2:$K$201)</f>
        <v>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Collections</vt:lpstr>
      <vt:lpstr>Route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