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<sst xmlns="http://schemas.openxmlformats.org/spreadsheetml/2006/main" count="54" uniqueCount="54">
  <si>
    <t>Toy Store Inventory Tracker</t>
  </si>
  <si>
    <t>A free inventory tracker for toy stores: log SKUs by category and age range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</si>
  <si>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</si>
  <si>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</si>
  <si>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Record the age range on each SKU to help staff recommend gifts; holiday orders go in by late summer.</t>
  </si>
  <si>
    <t>Margin compares retail with cost; Stock status flags SKUs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</si>
  <si>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</si>
  <si>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</si>
  <si>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</si>
  <si>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</si>
  <si>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</si>
  <si>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</si>
  <si>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</si>
  <si>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</si>
  <si>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Category</t>
  </si>
  <si>
    <t>Supplier</t>
  </si>
  <si>
    <t>On hand</t>
  </si>
  <si>
    <t>Reorder at</t>
  </si>
  <si>
    <t>Unit cost</t>
  </si>
  <si>
    <t>Retail price</t>
  </si>
  <si>
    <t>Age range</t>
  </si>
  <si>
    <t>Margin</t>
  </si>
  <si>
    <t>Stock value</t>
  </si>
  <si>
    <t>Stock status</t>
  </si>
  <si>
    <t>LEGO City Family House</t>
  </si>
  <si>
    <t>Building</t>
  </si>
  <si>
    <t>LEGO</t>
  </si>
  <si>
    <t>6+</t>
  </si>
  <si>
    <t>1000-piece puzzle assortment</t>
  </si>
  <si>
    <t>Puzzles and games</t>
  </si>
  <si>
    <t>Ravensburger</t>
  </si>
  <si>
    <t>12+</t>
  </si>
  <si>
    <t>Jellycat Bashful bunny, medium</t>
  </si>
  <si>
    <t>Plush</t>
  </si>
  <si>
    <t>Jellycat</t>
  </si>
  <si>
    <t>0+</t>
  </si>
  <si>
    <t>Crayola Inspiration art case</t>
  </si>
  <si>
    <t>Arts and crafts</t>
  </si>
  <si>
    <t>Crayola</t>
  </si>
  <si>
    <t>5+</t>
  </si>
  <si>
    <t>Classic spinning top</t>
  </si>
  <si>
    <t>Outdoor</t>
  </si>
  <si>
    <t>Schylling</t>
  </si>
  <si>
    <t>3+</t>
  </si>
  <si>
    <t>Wooden activity cube</t>
  </si>
  <si>
    <t>Baby and toddler</t>
  </si>
  <si>
    <t>Melissa &amp; Doug</t>
  </si>
  <si>
    <t>1+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</si>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</sst>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</v>
      </c>
      <c r="E2" s="11">
        <v>2</v>
      </c>
      <c r="F2" s="12">
        <v>58</v>
      </c>
      <c r="G2" s="12">
        <v>99.99</v>
      </c>
      <c r="H2" t="s">
        <v>27</v>
      </c>
      <c r="I2" s="13">
        <f>IF($A2="","",IFERROR(((G2-F2)/G2),0))</f>
        <v>0.4199419941994199</v>
      </c>
      <c r="J2" s="14">
        <f>IF($A2="","",(D2*F2))</f>
        <v>174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30</v>
      </c>
      <c r="D3" s="11">
        <v>10</v>
      </c>
      <c r="E3" s="11">
        <v>6</v>
      </c>
      <c r="F3" s="12">
        <v>11.5</v>
      </c>
      <c r="G3" s="12">
        <v>22.99</v>
      </c>
      <c r="H3" t="s">
        <v>31</v>
      </c>
      <c r="I3" s="13">
        <f>IF($A3="","",IFERROR(((G3-F3)/G3),0))</f>
        <v>0.4997825141365811</v>
      </c>
      <c r="J3" s="14">
        <f>IF($A3="","",(D3*F3))</f>
        <v>115</v>
      </c>
      <c r="K3" s="15" t="str">
        <f>IF($A3="","",IF((D3&lt;=E3),"Reorder","OK"))</f>
        <v>OK</v>
      </c>
    </row>
    <row r="4" spans="1:11" x14ac:dyDescent="0.25">
      <c r="A4" t="s">
        <v>32</v>
      </c>
      <c r="B4" t="s">
        <v>33</v>
      </c>
      <c r="C4" t="s">
        <v>34</v>
      </c>
      <c r="D4" s="11">
        <v>14</v>
      </c>
      <c r="E4" s="11">
        <v>8</v>
      </c>
      <c r="F4" s="12">
        <v>13</v>
      </c>
      <c r="G4" s="12">
        <v>28</v>
      </c>
      <c r="H4" t="s">
        <v>35</v>
      </c>
      <c r="I4" s="13">
        <f>IF($A4="","",IFERROR(((G4-F4)/G4),0))</f>
        <v>0.5357142857142857</v>
      </c>
      <c r="J4" s="14">
        <f>IF($A4="","",(D4*F4))</f>
        <v>182</v>
      </c>
      <c r="K4" s="15" t="str">
        <f>IF($A4="","",IF((D4&lt;=E4),"Reorder","OK"))</f>
        <v>OK</v>
      </c>
    </row>
    <row r="5" spans="1:11" x14ac:dyDescent="0.25">
      <c r="A5" t="s">
        <v>36</v>
      </c>
      <c r="B5" t="s">
        <v>37</v>
      </c>
      <c r="C5" t="s">
        <v>38</v>
      </c>
      <c r="D5" s="11">
        <v>6</v>
      </c>
      <c r="E5" s="11">
        <v>4</v>
      </c>
      <c r="F5" s="12">
        <v>14</v>
      </c>
      <c r="G5" s="12">
        <v>29.99</v>
      </c>
      <c r="H5" t="s">
        <v>39</v>
      </c>
      <c r="I5" s="13">
        <f>IF($A5="","",IFERROR(((G5-F5)/G5),0))</f>
        <v>0.5331777259086362</v>
      </c>
      <c r="J5" s="14">
        <f>IF($A5="","",(D5*F5))</f>
        <v>84</v>
      </c>
      <c r="K5" s="15" t="str">
        <f>IF($A5="","",IF((D5&lt;=E5),"Reorder","OK"))</f>
        <v>OK</v>
      </c>
    </row>
    <row r="6" spans="1:11" x14ac:dyDescent="0.25">
      <c r="A6" t="s">
        <v>40</v>
      </c>
      <c r="B6" t="s">
        <v>41</v>
      </c>
      <c r="C6" t="s">
        <v>42</v>
      </c>
      <c r="D6" s="11">
        <v>22</v>
      </c>
      <c r="E6" s="11">
        <v>12</v>
      </c>
      <c r="F6" s="12">
        <v>4.5</v>
      </c>
      <c r="G6" s="12">
        <v>9.99</v>
      </c>
      <c r="H6" t="s">
        <v>43</v>
      </c>
      <c r="I6" s="13">
        <f>IF($A6="","",IFERROR(((G6-F6)/G6),0))</f>
        <v>0.5495495495495496</v>
      </c>
      <c r="J6" s="14">
        <f>IF($A6="","",(D6*F6))</f>
        <v>99</v>
      </c>
      <c r="K6" s="15" t="str">
        <f>IF($A6="","",IF((D6&lt;=E6),"Reorder","OK"))</f>
        <v>OK</v>
      </c>
    </row>
    <row r="7" spans="1:11" x14ac:dyDescent="0.25">
      <c r="A7" t="s">
        <v>44</v>
      </c>
      <c r="B7" t="s">
        <v>45</v>
      </c>
      <c r="C7" t="s">
        <v>46</v>
      </c>
      <c r="D7" s="11">
        <v>4</v>
      </c>
      <c r="E7" s="11">
        <v>3</v>
      </c>
      <c r="F7" s="12">
        <v>32</v>
      </c>
      <c r="G7" s="12">
        <v>59.99</v>
      </c>
      <c r="H7" t="s">
        <v>47</v>
      </c>
      <c r="I7" s="13">
        <f>IF($A7="","",IFERROR(((G7-F7)/G7),0))</f>
        <v>0.4665777629604934</v>
      </c>
      <c r="J7" s="14">
        <f>IF($A7="","",(D7*F7))</f>
        <v>128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Building, Puzzles and games, Plush, Arts and crafts, Outdoor, Baby and toddler" sqref="B2:B201">
      <formula1>"Building,Puzzles and games,Plush,Arts and crafts,Outdoor,Baby and toddler"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50</v>
      </c>
    </row>
    <row r="2" spans="1:3" x14ac:dyDescent="0.25">
      <c r="A2" s="17" t="s">
        <v>51</v>
      </c>
      <c r="B2" s="18"/>
      <c r="C2" s="18"/>
    </row>
    <row r="3" spans="1:2" x14ac:dyDescent="0.25">
      <c r="A3" t="s">
        <v>52</v>
      </c>
      <c r="B3" s="19">
        <f>SUM('Inventory'!$J$2:$J$201)</f>
        <v>782</v>
      </c>
    </row>
    <row r="4" spans="1:2" x14ac:dyDescent="0.25">
      <c r="A4" t="s">
        <v>53</v>
      </c>
      <c r="B4" s="20">
        <f>COUNTIF('Inventory'!$K$2:$K$201,"Reorder")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