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take" state="visible" r:id="rId5"/>
    <sheet sheetId="3" name="Floor" state="visible" r:id="rId6"/>
  </sheets>
  <calcPr calcId="171027" fullCalcOnLoad="1"/>
</workbook>
</file>

<file path=xl/sharedStrings.xml><?xml version="1.0" encoding="utf-8"?>
<sst xmlns="http://schemas.openxmlformats.org/spreadsheetml/2006/main" count="68" uniqueCount="61">
  <si>
    <t>Thrift Store Intake Log</t>
  </si>
  <si>
    <t>A free intake log for thrift and resale stores: track donations and consignment by source, category, and condition in Sheets or Excel.</t>
  </si>
  <si>
    <t>Quick start</t>
  </si>
  <si>
    <t>Open the Intake tab and replace the sample rows with your own — one row per entry. Formulas fill in automatically for new rows.</t>
  </si>
  <si>
    <t>Tag every item at intake with source and condition; consignment items track what you owe the consignor when sold.</t>
  </si>
  <si>
    <t>Items on the floor over 30 days turn amber: apply your markdown color-tag rotation.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</si>
  <si>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</si>
  <si>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</si>
  <si>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</si>
  <si>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</si>
  <si>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</si>
  <si>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</si>
  <si>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</si>
  <si>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Intake date</t>
  </si>
  <si>
    <t>Tag #</t>
  </si>
  <si>
    <t>Item</t>
  </si>
  <si>
    <t>Category</t>
  </si>
  <si>
    <t>Source</t>
  </si>
  <si>
    <t>Consignor</t>
  </si>
  <si>
    <t>Condition</t>
  </si>
  <si>
    <t>Price</t>
  </si>
  <si>
    <t>Status</t>
  </si>
  <si>
    <t>Days on floor</t>
  </si>
  <si>
    <t>Consignor share</t>
  </si>
  <si>
    <t>T-8801</t>
  </si>
  <si>
    <t>Mid-century side table</t>
  </si>
  <si>
    <t>Furniture</t>
  </si>
  <si>
    <t>Consignment</t>
  </si>
  <si>
    <t>R. Hale</t>
  </si>
  <si>
    <t>Good</t>
  </si>
  <si>
    <t>On floor</t>
  </si>
  <si>
    <t>T-8840</t>
  </si>
  <si>
    <t>Wool coat, size M</t>
  </si>
  <si>
    <t>Clothing</t>
  </si>
  <si>
    <t>Donation</t>
  </si>
  <si>
    <t>Excellent</t>
  </si>
  <si>
    <t>Sold</t>
  </si>
  <si>
    <t>T-8877</t>
  </si>
  <si>
    <t>Stand mixer</t>
  </si>
  <si>
    <t>Housewares</t>
  </si>
  <si>
    <t>Purchase</t>
  </si>
  <si>
    <t>T-8890</t>
  </si>
  <si>
    <t>Designer handbag</t>
  </si>
  <si>
    <t>M. Ortiz</t>
  </si>
  <si>
    <t>New with tags</t>
  </si>
  <si>
    <t>T-8902</t>
  </si>
  <si>
    <t>Box of paperbacks</t>
  </si>
  <si>
    <t>Books and media</t>
  </si>
  <si>
    <t>Fair</t>
  </si>
  <si>
    <t>Processing</t>
  </si>
  <si>
    <t>Value</t>
  </si>
  <si>
    <t>Notes</t>
  </si>
  <si>
    <t>Settings</t>
  </si>
  <si>
    <t>Consignor split</t>
  </si>
  <si>
    <t>Consignor share of the sale price.</t>
  </si>
  <si>
    <t>Floor</t>
  </si>
  <si>
    <t>Items on floor</t>
  </si>
  <si>
    <t>On floor over 30 days</t>
  </si>
  <si>
    <t>Mark down or rotate out.</t>
  </si>
  <si>
    <t>Payouts</t>
  </si>
  <si>
    <t>Owed to consignors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</si>
</sst>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5" width="16" customWidth="1"/>
    <col min="6" max="6" width="24" customWidth="1"/>
    <col min="7" max="7" width="16" customWidth="1"/>
    <col min="8" max="8" width="14" customWidth="1"/>
    <col min="9" max="10" width="16" customWidth="1"/>
    <col min="11" max="11" width="18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46268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2">
        <v>85</v>
      </c>
      <c r="I2" t="s">
        <v>30</v>
      </c>
      <c r="J2" s="13">
        <f>IF($A2="","",IF((I2="On floor"),(TODAY()-A2),""))</f>
        <v>39</v>
      </c>
      <c r="K2" s="14">
        <f>IF($A2="","",IF(AND((E2="Consignment"),(I2="Sold")),ROUND((H2*'Floor'!$B$3),2),0))</f>
        <v>0</v>
      </c>
    </row>
    <row r="3" spans="1:11" x14ac:dyDescent="0.25">
      <c r="A3" s="11">
        <v>46288</v>
      </c>
      <c r="B3" t="s">
        <v>31</v>
      </c>
      <c r="C3" t="s">
        <v>32</v>
      </c>
      <c r="D3" t="s">
        <v>33</v>
      </c>
      <c r="E3" t="s">
        <v>34</v>
      </c>
      <c r="G3" t="s">
        <v>35</v>
      </c>
      <c r="H3" s="12">
        <v>24</v>
      </c>
      <c r="I3" t="s">
        <v>36</v>
      </c>
      <c r="J3" s="13" t="str">
        <f>IF($A3="","",IF((I3="On floor"),(TODAY()-A3),""))</f>
        <v/>
      </c>
      <c r="K3" s="14">
        <f>IF($A3="","",IF(AND((E3="Consignment"),(I3="Sold")),ROUND((H3*'Floor'!$B$3),2),0))</f>
        <v>0</v>
      </c>
    </row>
    <row r="4" spans="1:11" x14ac:dyDescent="0.25">
      <c r="A4" s="11">
        <v>46298</v>
      </c>
      <c r="B4" t="s">
        <v>37</v>
      </c>
      <c r="C4" t="s">
        <v>38</v>
      </c>
      <c r="D4" t="s">
        <v>39</v>
      </c>
      <c r="E4" t="s">
        <v>40</v>
      </c>
      <c r="G4" t="s">
        <v>29</v>
      </c>
      <c r="H4" s="12">
        <v>65</v>
      </c>
      <c r="I4" t="s">
        <v>30</v>
      </c>
      <c r="J4" s="13">
        <f>IF($A4="","",IF((I4="On floor"),(TODAY()-A4),""))</f>
        <v>9</v>
      </c>
      <c r="K4" s="14">
        <f>IF($A4="","",IF(AND((E4="Consignment"),(I4="Sold")),ROUND((H4*'Floor'!$B$3),2),0))</f>
        <v>0</v>
      </c>
    </row>
    <row r="5" spans="1:11" x14ac:dyDescent="0.25">
      <c r="A5" s="11">
        <v>46303</v>
      </c>
      <c r="B5" t="s">
        <v>41</v>
      </c>
      <c r="C5" t="s">
        <v>42</v>
      </c>
      <c r="D5" t="s">
        <v>33</v>
      </c>
      <c r="E5" t="s">
        <v>27</v>
      </c>
      <c r="F5" t="s">
        <v>43</v>
      </c>
      <c r="G5" t="s">
        <v>44</v>
      </c>
      <c r="H5" s="12">
        <v>140</v>
      </c>
      <c r="I5" t="s">
        <v>36</v>
      </c>
      <c r="J5" s="13" t="str">
        <f>IF($A5="","",IF((I5="On floor"),(TODAY()-A5),""))</f>
        <v/>
      </c>
      <c r="K5" s="14">
        <f>IF($A5="","",IF(AND((E5="Consignment"),(I5="Sold")),ROUND((H5*'Floor'!$B$3),2),0))</f>
        <v>56</v>
      </c>
    </row>
    <row r="6" spans="1:11" x14ac:dyDescent="0.25">
      <c r="A6" s="11">
        <v>46307</v>
      </c>
      <c r="B6" t="s">
        <v>45</v>
      </c>
      <c r="C6" t="s">
        <v>46</v>
      </c>
      <c r="D6" t="s">
        <v>47</v>
      </c>
      <c r="E6" t="s">
        <v>34</v>
      </c>
      <c r="G6" t="s">
        <v>48</v>
      </c>
      <c r="H6" s="12">
        <v>1</v>
      </c>
      <c r="I6" t="s">
        <v>49</v>
      </c>
      <c r="J6" s="13" t="str">
        <f>IF($A6="","",IF((I6="On floor"),(TODAY()-A6),""))</f>
        <v/>
      </c>
      <c r="K6" s="14">
        <f>IF($A6="","",IF(AND((E6="Consignment"),(I6="Sold")),ROUND((H6*'Floor'!$B$3),2),0))</f>
        <v>0</v>
      </c>
    </row>
    <row r="7" spans="1:11" x14ac:dyDescent="0.25">
      <c r="A7" s="11"/>
      <c r="H7" s="12"/>
      <c r="J7" s="13" t="str">
        <f>IF($A7="","",IF((I7="On floor"),(TODAY()-A7),""))</f>
        <v/>
      </c>
      <c r="K7" s="14" t="str">
        <f>IF($A7="","",IF(AND((E7="Consignment"),(I7="Sold")),ROUND((H7*'Floor'!$B$3),2),0))</f>
        <v/>
      </c>
    </row>
    <row r="8" spans="1:11" x14ac:dyDescent="0.25">
      <c r="A8" s="11"/>
      <c r="H8" s="12"/>
      <c r="J8" s="13" t="str">
        <f>IF($A8="","",IF((I8="On floor"),(TODAY()-A8),""))</f>
        <v/>
      </c>
      <c r="K8" s="14" t="str">
        <f>IF($A8="","",IF(AND((E8="Consignment"),(I8="Sold")),ROUND((H8*'Floor'!$B$3),2),0))</f>
        <v/>
      </c>
    </row>
    <row r="9" spans="1:11" x14ac:dyDescent="0.25">
      <c r="A9" s="11"/>
      <c r="H9" s="12"/>
      <c r="J9" s="13" t="str">
        <f>IF($A9="","",IF((I9="On floor"),(TODAY()-A9),""))</f>
        <v/>
      </c>
      <c r="K9" s="14" t="str">
        <f>IF($A9="","",IF(AND((E9="Consignment"),(I9="Sold")),ROUND((H9*'Floor'!$B$3),2),0))</f>
        <v/>
      </c>
    </row>
    <row r="10" spans="1:11" x14ac:dyDescent="0.25">
      <c r="A10" s="11"/>
      <c r="H10" s="12"/>
      <c r="J10" s="13" t="str">
        <f>IF($A10="","",IF((I10="On floor"),(TODAY()-A10),""))</f>
        <v/>
      </c>
      <c r="K10" s="14" t="str">
        <f>IF($A10="","",IF(AND((E10="Consignment"),(I10="Sold")),ROUND((H10*'Floor'!$B$3),2),0))</f>
        <v/>
      </c>
    </row>
    <row r="11" spans="1:11" x14ac:dyDescent="0.25">
      <c r="A11" s="11"/>
      <c r="H11" s="12"/>
      <c r="J11" s="13" t="str">
        <f>IF($A11="","",IF((I11="On floor"),(TODAY()-A11),""))</f>
        <v/>
      </c>
      <c r="K11" s="14" t="str">
        <f>IF($A11="","",IF(AND((E11="Consignment"),(I11="Sold")),ROUND((H11*'Floor'!$B$3),2),0))</f>
        <v/>
      </c>
    </row>
    <row r="12" spans="1:11" x14ac:dyDescent="0.25">
      <c r="A12" s="11"/>
      <c r="H12" s="12"/>
      <c r="J12" s="13" t="str">
        <f>IF($A12="","",IF((I12="On floor"),(TODAY()-A12),""))</f>
        <v/>
      </c>
      <c r="K12" s="14" t="str">
        <f>IF($A12="","",IF(AND((E12="Consignment"),(I12="Sold")),ROUND((H12*'Floor'!$B$3),2),0))</f>
        <v/>
      </c>
    </row>
    <row r="13" spans="1:11" x14ac:dyDescent="0.25">
      <c r="A13" s="11"/>
      <c r="H13" s="12"/>
      <c r="J13" s="13" t="str">
        <f>IF($A13="","",IF((I13="On floor"),(TODAY()-A13),""))</f>
        <v/>
      </c>
      <c r="K13" s="14" t="str">
        <f>IF($A13="","",IF(AND((E13="Consignment"),(I13="Sold")),ROUND((H13*'Floor'!$B$3),2),0))</f>
        <v/>
      </c>
    </row>
    <row r="14" spans="1:11" x14ac:dyDescent="0.25">
      <c r="A14" s="11"/>
      <c r="H14" s="12"/>
      <c r="J14" s="13" t="str">
        <f>IF($A14="","",IF((I14="On floor"),(TODAY()-A14),""))</f>
        <v/>
      </c>
      <c r="K14" s="14" t="str">
        <f>IF($A14="","",IF(AND((E14="Consignment"),(I14="Sold")),ROUND((H14*'Floor'!$B$3),2),0))</f>
        <v/>
      </c>
    </row>
    <row r="15" spans="1:11" x14ac:dyDescent="0.25">
      <c r="A15" s="11"/>
      <c r="H15" s="12"/>
      <c r="J15" s="13" t="str">
        <f>IF($A15="","",IF((I15="On floor"),(TODAY()-A15),""))</f>
        <v/>
      </c>
      <c r="K15" s="14" t="str">
        <f>IF($A15="","",IF(AND((E15="Consignment"),(I15="Sold")),ROUND((H15*'Floor'!$B$3),2),0))</f>
        <v/>
      </c>
    </row>
    <row r="16" spans="1:11" x14ac:dyDescent="0.25">
      <c r="A16" s="11"/>
      <c r="H16" s="12"/>
      <c r="J16" s="13" t="str">
        <f>IF($A16="","",IF((I16="On floor"),(TODAY()-A16),""))</f>
        <v/>
      </c>
      <c r="K16" s="14" t="str">
        <f>IF($A16="","",IF(AND((E16="Consignment"),(I16="Sold")),ROUND((H16*'Floor'!$B$3),2),0))</f>
        <v/>
      </c>
    </row>
    <row r="17" spans="1:11" x14ac:dyDescent="0.25">
      <c r="A17" s="11"/>
      <c r="H17" s="12"/>
      <c r="J17" s="13" t="str">
        <f>IF($A17="","",IF((I17="On floor"),(TODAY()-A17),""))</f>
        <v/>
      </c>
      <c r="K17" s="14" t="str">
        <f>IF($A17="","",IF(AND((E17="Consignment"),(I17="Sold")),ROUND((H17*'Floor'!$B$3),2),0))</f>
        <v/>
      </c>
    </row>
    <row r="18" spans="1:11" x14ac:dyDescent="0.25">
      <c r="A18" s="11"/>
      <c r="H18" s="12"/>
      <c r="J18" s="13" t="str">
        <f>IF($A18="","",IF((I18="On floor"),(TODAY()-A18),""))</f>
        <v/>
      </c>
      <c r="K18" s="14" t="str">
        <f>IF($A18="","",IF(AND((E18="Consignment"),(I18="Sold")),ROUND((H18*'Floor'!$B$3),2),0))</f>
        <v/>
      </c>
    </row>
    <row r="19" spans="1:11" x14ac:dyDescent="0.25">
      <c r="A19" s="11"/>
      <c r="H19" s="12"/>
      <c r="J19" s="13" t="str">
        <f>IF($A19="","",IF((I19="On floor"),(TODAY()-A19),""))</f>
        <v/>
      </c>
      <c r="K19" s="14" t="str">
        <f>IF($A19="","",IF(AND((E19="Consignment"),(I19="Sold")),ROUND((H19*'Floor'!$B$3),2),0))</f>
        <v/>
      </c>
    </row>
    <row r="20" spans="1:11" x14ac:dyDescent="0.25">
      <c r="A20" s="11"/>
      <c r="H20" s="12"/>
      <c r="J20" s="13" t="str">
        <f>IF($A20="","",IF((I20="On floor"),(TODAY()-A20),""))</f>
        <v/>
      </c>
      <c r="K20" s="14" t="str">
        <f>IF($A20="","",IF(AND((E20="Consignment"),(I20="Sold")),ROUND((H20*'Floor'!$B$3),2),0))</f>
        <v/>
      </c>
    </row>
    <row r="21" spans="1:11" x14ac:dyDescent="0.25">
      <c r="A21" s="11"/>
      <c r="H21" s="12"/>
      <c r="J21" s="13" t="str">
        <f>IF($A21="","",IF((I21="On floor"),(TODAY()-A21),""))</f>
        <v/>
      </c>
      <c r="K21" s="14" t="str">
        <f>IF($A21="","",IF(AND((E21="Consignment"),(I21="Sold")),ROUND((H21*'Floor'!$B$3),2),0))</f>
        <v/>
      </c>
    </row>
    <row r="22" spans="1:11" x14ac:dyDescent="0.25">
      <c r="A22" s="11"/>
      <c r="H22" s="12"/>
      <c r="J22" s="13" t="str">
        <f>IF($A22="","",IF((I22="On floor"),(TODAY()-A22),""))</f>
        <v/>
      </c>
      <c r="K22" s="14" t="str">
        <f>IF($A22="","",IF(AND((E22="Consignment"),(I22="Sold")),ROUND((H22*'Floor'!$B$3),2),0))</f>
        <v/>
      </c>
    </row>
    <row r="23" spans="1:11" x14ac:dyDescent="0.25">
      <c r="A23" s="11"/>
      <c r="H23" s="12"/>
      <c r="J23" s="13" t="str">
        <f>IF($A23="","",IF((I23="On floor"),(TODAY()-A23),""))</f>
        <v/>
      </c>
      <c r="K23" s="14" t="str">
        <f>IF($A23="","",IF(AND((E23="Consignment"),(I23="Sold")),ROUND((H23*'Floor'!$B$3),2),0))</f>
        <v/>
      </c>
    </row>
    <row r="24" spans="1:11" x14ac:dyDescent="0.25">
      <c r="A24" s="11"/>
      <c r="H24" s="12"/>
      <c r="J24" s="13" t="str">
        <f>IF($A24="","",IF((I24="On floor"),(TODAY()-A24),""))</f>
        <v/>
      </c>
      <c r="K24" s="14" t="str">
        <f>IF($A24="","",IF(AND((E24="Consignment"),(I24="Sold")),ROUND((H24*'Floor'!$B$3),2),0))</f>
        <v/>
      </c>
    </row>
    <row r="25" spans="1:11" x14ac:dyDescent="0.25">
      <c r="A25" s="11"/>
      <c r="H25" s="12"/>
      <c r="J25" s="13" t="str">
        <f>IF($A25="","",IF((I25="On floor"),(TODAY()-A25),""))</f>
        <v/>
      </c>
      <c r="K25" s="14" t="str">
        <f>IF($A25="","",IF(AND((E25="Consignment"),(I25="Sold")),ROUND((H25*'Floor'!$B$3),2),0))</f>
        <v/>
      </c>
    </row>
    <row r="26" spans="1:11" x14ac:dyDescent="0.25">
      <c r="A26" s="11"/>
      <c r="H26" s="12"/>
      <c r="J26" s="13" t="str">
        <f>IF($A26="","",IF((I26="On floor"),(TODAY()-A26),""))</f>
        <v/>
      </c>
      <c r="K26" s="14" t="str">
        <f>IF($A26="","",IF(AND((E26="Consignment"),(I26="Sold")),ROUND((H26*'Floor'!$B$3),2),0))</f>
        <v/>
      </c>
    </row>
    <row r="27" spans="1:11" x14ac:dyDescent="0.25">
      <c r="A27" s="11"/>
      <c r="H27" s="12"/>
      <c r="J27" s="13" t="str">
        <f>IF($A27="","",IF((I27="On floor"),(TODAY()-A27),""))</f>
        <v/>
      </c>
      <c r="K27" s="14" t="str">
        <f>IF($A27="","",IF(AND((E27="Consignment"),(I27="Sold")),ROUND((H27*'Floor'!$B$3),2),0))</f>
        <v/>
      </c>
    </row>
    <row r="28" spans="1:11" x14ac:dyDescent="0.25">
      <c r="A28" s="11"/>
      <c r="H28" s="12"/>
      <c r="J28" s="13" t="str">
        <f>IF($A28="","",IF((I28="On floor"),(TODAY()-A28),""))</f>
        <v/>
      </c>
      <c r="K28" s="14" t="str">
        <f>IF($A28="","",IF(AND((E28="Consignment"),(I28="Sold")),ROUND((H28*'Floor'!$B$3),2),0))</f>
        <v/>
      </c>
    </row>
    <row r="29" spans="1:11" x14ac:dyDescent="0.25">
      <c r="A29" s="11"/>
      <c r="H29" s="12"/>
      <c r="J29" s="13" t="str">
        <f>IF($A29="","",IF((I29="On floor"),(TODAY()-A29),""))</f>
        <v/>
      </c>
      <c r="K29" s="14" t="str">
        <f>IF($A29="","",IF(AND((E29="Consignment"),(I29="Sold")),ROUND((H29*'Floor'!$B$3),2),0))</f>
        <v/>
      </c>
    </row>
    <row r="30" spans="1:11" x14ac:dyDescent="0.25">
      <c r="A30" s="11"/>
      <c r="H30" s="12"/>
      <c r="J30" s="13" t="str">
        <f>IF($A30="","",IF((I30="On floor"),(TODAY()-A30),""))</f>
        <v/>
      </c>
      <c r="K30" s="14" t="str">
        <f>IF($A30="","",IF(AND((E30="Consignment"),(I30="Sold")),ROUND((H30*'Floor'!$B$3),2),0))</f>
        <v/>
      </c>
    </row>
    <row r="31" spans="1:11" x14ac:dyDescent="0.25">
      <c r="A31" s="11"/>
      <c r="H31" s="12"/>
      <c r="J31" s="13" t="str">
        <f>IF($A31="","",IF((I31="On floor"),(TODAY()-A31),""))</f>
        <v/>
      </c>
      <c r="K31" s="14" t="str">
        <f>IF($A31="","",IF(AND((E31="Consignment"),(I31="Sold")),ROUND((H31*'Floor'!$B$3),2),0))</f>
        <v/>
      </c>
    </row>
    <row r="32" spans="1:11" x14ac:dyDescent="0.25">
      <c r="A32" s="11"/>
      <c r="H32" s="12"/>
      <c r="J32" s="13" t="str">
        <f>IF($A32="","",IF((I32="On floor"),(TODAY()-A32),""))</f>
        <v/>
      </c>
      <c r="K32" s="14" t="str">
        <f>IF($A32="","",IF(AND((E32="Consignment"),(I32="Sold")),ROUND((H32*'Floor'!$B$3),2),0))</f>
        <v/>
      </c>
    </row>
    <row r="33" spans="1:11" x14ac:dyDescent="0.25">
      <c r="A33" s="11"/>
      <c r="H33" s="12"/>
      <c r="J33" s="13" t="str">
        <f>IF($A33="","",IF((I33="On floor"),(TODAY()-A33),""))</f>
        <v/>
      </c>
      <c r="K33" s="14" t="str">
        <f>IF($A33="","",IF(AND((E33="Consignment"),(I33="Sold")),ROUND((H33*'Floor'!$B$3),2),0))</f>
        <v/>
      </c>
    </row>
    <row r="34" spans="1:11" x14ac:dyDescent="0.25">
      <c r="A34" s="11"/>
      <c r="H34" s="12"/>
      <c r="J34" s="13" t="str">
        <f>IF($A34="","",IF((I34="On floor"),(TODAY()-A34),""))</f>
        <v/>
      </c>
      <c r="K34" s="14" t="str">
        <f>IF($A34="","",IF(AND((E34="Consignment"),(I34="Sold")),ROUND((H34*'Floor'!$B$3),2),0))</f>
        <v/>
      </c>
    </row>
    <row r="35" spans="1:11" x14ac:dyDescent="0.25">
      <c r="A35" s="11"/>
      <c r="H35" s="12"/>
      <c r="J35" s="13" t="str">
        <f>IF($A35="","",IF((I35="On floor"),(TODAY()-A35),""))</f>
        <v/>
      </c>
      <c r="K35" s="14" t="str">
        <f>IF($A35="","",IF(AND((E35="Consignment"),(I35="Sold")),ROUND((H35*'Floor'!$B$3),2),0))</f>
        <v/>
      </c>
    </row>
    <row r="36" spans="1:11" x14ac:dyDescent="0.25">
      <c r="A36" s="11"/>
      <c r="H36" s="12"/>
      <c r="J36" s="13" t="str">
        <f>IF($A36="","",IF((I36="On floor"),(TODAY()-A36),""))</f>
        <v/>
      </c>
      <c r="K36" s="14" t="str">
        <f>IF($A36="","",IF(AND((E36="Consignment"),(I36="Sold")),ROUND((H36*'Floor'!$B$3),2),0))</f>
        <v/>
      </c>
    </row>
    <row r="37" spans="1:11" x14ac:dyDescent="0.25">
      <c r="A37" s="11"/>
      <c r="H37" s="12"/>
      <c r="J37" s="13" t="str">
        <f>IF($A37="","",IF((I37="On floor"),(TODAY()-A37),""))</f>
        <v/>
      </c>
      <c r="K37" s="14" t="str">
        <f>IF($A37="","",IF(AND((E37="Consignment"),(I37="Sold")),ROUND((H37*'Floor'!$B$3),2),0))</f>
        <v/>
      </c>
    </row>
    <row r="38" spans="1:11" x14ac:dyDescent="0.25">
      <c r="A38" s="11"/>
      <c r="H38" s="12"/>
      <c r="J38" s="13" t="str">
        <f>IF($A38="","",IF((I38="On floor"),(TODAY()-A38),""))</f>
        <v/>
      </c>
      <c r="K38" s="14" t="str">
        <f>IF($A38="","",IF(AND((E38="Consignment"),(I38="Sold")),ROUND((H38*'Floor'!$B$3),2),0))</f>
        <v/>
      </c>
    </row>
    <row r="39" spans="1:11" x14ac:dyDescent="0.25">
      <c r="A39" s="11"/>
      <c r="H39" s="12"/>
      <c r="J39" s="13" t="str">
        <f>IF($A39="","",IF((I39="On floor"),(TODAY()-A39),""))</f>
        <v/>
      </c>
      <c r="K39" s="14" t="str">
        <f>IF($A39="","",IF(AND((E39="Consignment"),(I39="Sold")),ROUND((H39*'Floor'!$B$3),2),0))</f>
        <v/>
      </c>
    </row>
    <row r="40" spans="1:11" x14ac:dyDescent="0.25">
      <c r="A40" s="11"/>
      <c r="H40" s="12"/>
      <c r="J40" s="13" t="str">
        <f>IF($A40="","",IF((I40="On floor"),(TODAY()-A40),""))</f>
        <v/>
      </c>
      <c r="K40" s="14" t="str">
        <f>IF($A40="","",IF(AND((E40="Consignment"),(I40="Sold")),ROUND((H40*'Floor'!$B$3),2),0))</f>
        <v/>
      </c>
    </row>
    <row r="41" spans="1:11" x14ac:dyDescent="0.25">
      <c r="A41" s="11"/>
      <c r="H41" s="12"/>
      <c r="J41" s="13" t="str">
        <f>IF($A41="","",IF((I41="On floor"),(TODAY()-A41),""))</f>
        <v/>
      </c>
      <c r="K41" s="14" t="str">
        <f>IF($A41="","",IF(AND((E41="Consignment"),(I41="Sold")),ROUND((H41*'Floor'!$B$3),2),0))</f>
        <v/>
      </c>
    </row>
    <row r="42" spans="1:11" x14ac:dyDescent="0.25">
      <c r="A42" s="11"/>
      <c r="H42" s="12"/>
      <c r="J42" s="13" t="str">
        <f>IF($A42="","",IF((I42="On floor"),(TODAY()-A42),""))</f>
        <v/>
      </c>
      <c r="K42" s="14" t="str">
        <f>IF($A42="","",IF(AND((E42="Consignment"),(I42="Sold")),ROUND((H42*'Floor'!$B$3),2),0))</f>
        <v/>
      </c>
    </row>
    <row r="43" spans="1:11" x14ac:dyDescent="0.25">
      <c r="A43" s="11"/>
      <c r="H43" s="12"/>
      <c r="J43" s="13" t="str">
        <f>IF($A43="","",IF((I43="On floor"),(TODAY()-A43),""))</f>
        <v/>
      </c>
      <c r="K43" s="14" t="str">
        <f>IF($A43="","",IF(AND((E43="Consignment"),(I43="Sold")),ROUND((H43*'Floor'!$B$3),2),0))</f>
        <v/>
      </c>
    </row>
    <row r="44" spans="1:11" x14ac:dyDescent="0.25">
      <c r="A44" s="11"/>
      <c r="H44" s="12"/>
      <c r="J44" s="13" t="str">
        <f>IF($A44="","",IF((I44="On floor"),(TODAY()-A44),""))</f>
        <v/>
      </c>
      <c r="K44" s="14" t="str">
        <f>IF($A44="","",IF(AND((E44="Consignment"),(I44="Sold")),ROUND((H44*'Floor'!$B$3),2),0))</f>
        <v/>
      </c>
    </row>
    <row r="45" spans="1:11" x14ac:dyDescent="0.25">
      <c r="A45" s="11"/>
      <c r="H45" s="12"/>
      <c r="J45" s="13" t="str">
        <f>IF($A45="","",IF((I45="On floor"),(TODAY()-A45),""))</f>
        <v/>
      </c>
      <c r="K45" s="14" t="str">
        <f>IF($A45="","",IF(AND((E45="Consignment"),(I45="Sold")),ROUND((H45*'Floor'!$B$3),2),0))</f>
        <v/>
      </c>
    </row>
    <row r="46" spans="1:11" x14ac:dyDescent="0.25">
      <c r="A46" s="11"/>
      <c r="H46" s="12"/>
      <c r="J46" s="13" t="str">
        <f>IF($A46="","",IF((I46="On floor"),(TODAY()-A46),""))</f>
        <v/>
      </c>
      <c r="K46" s="14" t="str">
        <f>IF($A46="","",IF(AND((E46="Consignment"),(I46="Sold")),ROUND((H46*'Floor'!$B$3),2),0))</f>
        <v/>
      </c>
    </row>
    <row r="47" spans="1:11" x14ac:dyDescent="0.25">
      <c r="A47" s="11"/>
      <c r="H47" s="12"/>
      <c r="J47" s="13" t="str">
        <f>IF($A47="","",IF((I47="On floor"),(TODAY()-A47),""))</f>
        <v/>
      </c>
      <c r="K47" s="14" t="str">
        <f>IF($A47="","",IF(AND((E47="Consignment"),(I47="Sold")),ROUND((H47*'Floor'!$B$3),2),0))</f>
        <v/>
      </c>
    </row>
    <row r="48" spans="1:11" x14ac:dyDescent="0.25">
      <c r="A48" s="11"/>
      <c r="H48" s="12"/>
      <c r="J48" s="13" t="str">
        <f>IF($A48="","",IF((I48="On floor"),(TODAY()-A48),""))</f>
        <v/>
      </c>
      <c r="K48" s="14" t="str">
        <f>IF($A48="","",IF(AND((E48="Consignment"),(I48="Sold")),ROUND((H48*'Floor'!$B$3),2),0))</f>
        <v/>
      </c>
    </row>
    <row r="49" spans="1:11" x14ac:dyDescent="0.25">
      <c r="A49" s="11"/>
      <c r="H49" s="12"/>
      <c r="J49" s="13" t="str">
        <f>IF($A49="","",IF((I49="On floor"),(TODAY()-A49),""))</f>
        <v/>
      </c>
      <c r="K49" s="14" t="str">
        <f>IF($A49="","",IF(AND((E49="Consignment"),(I49="Sold")),ROUND((H49*'Floor'!$B$3),2),0))</f>
        <v/>
      </c>
    </row>
    <row r="50" spans="1:11" x14ac:dyDescent="0.25">
      <c r="A50" s="11"/>
      <c r="H50" s="12"/>
      <c r="J50" s="13" t="str">
        <f>IF($A50="","",IF((I50="On floor"),(TODAY()-A50),""))</f>
        <v/>
      </c>
      <c r="K50" s="14" t="str">
        <f>IF($A50="","",IF(AND((E50="Consignment"),(I50="Sold")),ROUND((H50*'Floor'!$B$3),2),0))</f>
        <v/>
      </c>
    </row>
    <row r="51" spans="1:11" x14ac:dyDescent="0.25">
      <c r="A51" s="11"/>
      <c r="H51" s="12"/>
      <c r="J51" s="13" t="str">
        <f>IF($A51="","",IF((I51="On floor"),(TODAY()-A51),""))</f>
        <v/>
      </c>
      <c r="K51" s="14" t="str">
        <f>IF($A51="","",IF(AND((E51="Consignment"),(I51="Sold")),ROUND((H51*'Floor'!$B$3),2),0))</f>
        <v/>
      </c>
    </row>
    <row r="52" spans="1:11" x14ac:dyDescent="0.25">
      <c r="A52" s="11"/>
      <c r="H52" s="12"/>
      <c r="J52" s="13" t="str">
        <f>IF($A52="","",IF((I52="On floor"),(TODAY()-A52),""))</f>
        <v/>
      </c>
      <c r="K52" s="14" t="str">
        <f>IF($A52="","",IF(AND((E52="Consignment"),(I52="Sold")),ROUND((H52*'Floor'!$B$3),2),0))</f>
        <v/>
      </c>
    </row>
    <row r="53" spans="1:11" x14ac:dyDescent="0.25">
      <c r="A53" s="11"/>
      <c r="H53" s="12"/>
      <c r="J53" s="13" t="str">
        <f>IF($A53="","",IF((I53="On floor"),(TODAY()-A53),""))</f>
        <v/>
      </c>
      <c r="K53" s="14" t="str">
        <f>IF($A53="","",IF(AND((E53="Consignment"),(I53="Sold")),ROUND((H53*'Floor'!$B$3),2),0))</f>
        <v/>
      </c>
    </row>
    <row r="54" spans="1:11" x14ac:dyDescent="0.25">
      <c r="A54" s="11"/>
      <c r="H54" s="12"/>
      <c r="J54" s="13" t="str">
        <f>IF($A54="","",IF((I54="On floor"),(TODAY()-A54),""))</f>
        <v/>
      </c>
      <c r="K54" s="14" t="str">
        <f>IF($A54="","",IF(AND((E54="Consignment"),(I54="Sold")),ROUND((H54*'Floor'!$B$3),2),0))</f>
        <v/>
      </c>
    </row>
    <row r="55" spans="1:11" x14ac:dyDescent="0.25">
      <c r="A55" s="11"/>
      <c r="H55" s="12"/>
      <c r="J55" s="13" t="str">
        <f>IF($A55="","",IF((I55="On floor"),(TODAY()-A55),""))</f>
        <v/>
      </c>
      <c r="K55" s="14" t="str">
        <f>IF($A55="","",IF(AND((E55="Consignment"),(I55="Sold")),ROUND((H55*'Floor'!$B$3),2),0))</f>
        <v/>
      </c>
    </row>
    <row r="56" spans="1:11" x14ac:dyDescent="0.25">
      <c r="A56" s="11"/>
      <c r="H56" s="12"/>
      <c r="J56" s="13" t="str">
        <f>IF($A56="","",IF((I56="On floor"),(TODAY()-A56),""))</f>
        <v/>
      </c>
      <c r="K56" s="14" t="str">
        <f>IF($A56="","",IF(AND((E56="Consignment"),(I56="Sold")),ROUND((H56*'Floor'!$B$3),2),0))</f>
        <v/>
      </c>
    </row>
    <row r="57" spans="1:11" x14ac:dyDescent="0.25">
      <c r="A57" s="11"/>
      <c r="H57" s="12"/>
      <c r="J57" s="13" t="str">
        <f>IF($A57="","",IF((I57="On floor"),(TODAY()-A57),""))</f>
        <v/>
      </c>
      <c r="K57" s="14" t="str">
        <f>IF($A57="","",IF(AND((E57="Consignment"),(I57="Sold")),ROUND((H57*'Floor'!$B$3),2),0))</f>
        <v/>
      </c>
    </row>
    <row r="58" spans="1:11" x14ac:dyDescent="0.25">
      <c r="A58" s="11"/>
      <c r="H58" s="12"/>
      <c r="J58" s="13" t="str">
        <f>IF($A58="","",IF((I58="On floor"),(TODAY()-A58),""))</f>
        <v/>
      </c>
      <c r="K58" s="14" t="str">
        <f>IF($A58="","",IF(AND((E58="Consignment"),(I58="Sold")),ROUND((H58*'Floor'!$B$3),2),0))</f>
        <v/>
      </c>
    </row>
    <row r="59" spans="1:11" x14ac:dyDescent="0.25">
      <c r="A59" s="11"/>
      <c r="H59" s="12"/>
      <c r="J59" s="13" t="str">
        <f>IF($A59="","",IF((I59="On floor"),(TODAY()-A59),""))</f>
        <v/>
      </c>
      <c r="K59" s="14" t="str">
        <f>IF($A59="","",IF(AND((E59="Consignment"),(I59="Sold")),ROUND((H59*'Floor'!$B$3),2),0))</f>
        <v/>
      </c>
    </row>
    <row r="60" spans="1:11" x14ac:dyDescent="0.25">
      <c r="A60" s="11"/>
      <c r="H60" s="12"/>
      <c r="J60" s="13" t="str">
        <f>IF($A60="","",IF((I60="On floor"),(TODAY()-A60),""))</f>
        <v/>
      </c>
      <c r="K60" s="14" t="str">
        <f>IF($A60="","",IF(AND((E60="Consignment"),(I60="Sold")),ROUND((H60*'Floor'!$B$3),2),0))</f>
        <v/>
      </c>
    </row>
    <row r="61" spans="1:11" x14ac:dyDescent="0.25">
      <c r="A61" s="11"/>
      <c r="H61" s="12"/>
      <c r="J61" s="13" t="str">
        <f>IF($A61="","",IF((I61="On floor"),(TODAY()-A61),""))</f>
        <v/>
      </c>
      <c r="K61" s="14" t="str">
        <f>IF($A61="","",IF(AND((E61="Consignment"),(I61="Sold")),ROUND((H61*'Floor'!$B$3),2),0))</f>
        <v/>
      </c>
    </row>
    <row r="62" spans="1:11" x14ac:dyDescent="0.25">
      <c r="A62" s="11"/>
      <c r="H62" s="12"/>
      <c r="J62" s="13" t="str">
        <f>IF($A62="","",IF((I62="On floor"),(TODAY()-A62),""))</f>
        <v/>
      </c>
      <c r="K62" s="14" t="str">
        <f>IF($A62="","",IF(AND((E62="Consignment"),(I62="Sold")),ROUND((H62*'Floor'!$B$3),2),0))</f>
        <v/>
      </c>
    </row>
    <row r="63" spans="1:11" x14ac:dyDescent="0.25">
      <c r="A63" s="11"/>
      <c r="H63" s="12"/>
      <c r="J63" s="13" t="str">
        <f>IF($A63="","",IF((I63="On floor"),(TODAY()-A63),""))</f>
        <v/>
      </c>
      <c r="K63" s="14" t="str">
        <f>IF($A63="","",IF(AND((E63="Consignment"),(I63="Sold")),ROUND((H63*'Floor'!$B$3),2),0))</f>
        <v/>
      </c>
    </row>
    <row r="64" spans="1:11" x14ac:dyDescent="0.25">
      <c r="A64" s="11"/>
      <c r="H64" s="12"/>
      <c r="J64" s="13" t="str">
        <f>IF($A64="","",IF((I64="On floor"),(TODAY()-A64),""))</f>
        <v/>
      </c>
      <c r="K64" s="14" t="str">
        <f>IF($A64="","",IF(AND((E64="Consignment"),(I64="Sold")),ROUND((H64*'Floor'!$B$3),2),0))</f>
        <v/>
      </c>
    </row>
    <row r="65" spans="1:11" x14ac:dyDescent="0.25">
      <c r="A65" s="11"/>
      <c r="H65" s="12"/>
      <c r="J65" s="13" t="str">
        <f>IF($A65="","",IF((I65="On floor"),(TODAY()-A65),""))</f>
        <v/>
      </c>
      <c r="K65" s="14" t="str">
        <f>IF($A65="","",IF(AND((E65="Consignment"),(I65="Sold")),ROUND((H65*'Floor'!$B$3),2),0))</f>
        <v/>
      </c>
    </row>
    <row r="66" spans="1:11" x14ac:dyDescent="0.25">
      <c r="A66" s="11"/>
      <c r="H66" s="12"/>
      <c r="J66" s="13" t="str">
        <f>IF($A66="","",IF((I66="On floor"),(TODAY()-A66),""))</f>
        <v/>
      </c>
      <c r="K66" s="14" t="str">
        <f>IF($A66="","",IF(AND((E66="Consignment"),(I66="Sold")),ROUND((H66*'Floor'!$B$3),2),0))</f>
        <v/>
      </c>
    </row>
    <row r="67" spans="1:11" x14ac:dyDescent="0.25">
      <c r="A67" s="11"/>
      <c r="H67" s="12"/>
      <c r="J67" s="13" t="str">
        <f>IF($A67="","",IF((I67="On floor"),(TODAY()-A67),""))</f>
        <v/>
      </c>
      <c r="K67" s="14" t="str">
        <f>IF($A67="","",IF(AND((E67="Consignment"),(I67="Sold")),ROUND((H67*'Floor'!$B$3),2),0))</f>
        <v/>
      </c>
    </row>
    <row r="68" spans="1:11" x14ac:dyDescent="0.25">
      <c r="A68" s="11"/>
      <c r="H68" s="12"/>
      <c r="J68" s="13" t="str">
        <f>IF($A68="","",IF((I68="On floor"),(TODAY()-A68),""))</f>
        <v/>
      </c>
      <c r="K68" s="14" t="str">
        <f>IF($A68="","",IF(AND((E68="Consignment"),(I68="Sold")),ROUND((H68*'Floor'!$B$3),2),0))</f>
        <v/>
      </c>
    </row>
    <row r="69" spans="1:11" x14ac:dyDescent="0.25">
      <c r="A69" s="11"/>
      <c r="H69" s="12"/>
      <c r="J69" s="13" t="str">
        <f>IF($A69="","",IF((I69="On floor"),(TODAY()-A69),""))</f>
        <v/>
      </c>
      <c r="K69" s="14" t="str">
        <f>IF($A69="","",IF(AND((E69="Consignment"),(I69="Sold")),ROUND((H69*'Floor'!$B$3),2),0))</f>
        <v/>
      </c>
    </row>
    <row r="70" spans="1:11" x14ac:dyDescent="0.25">
      <c r="A70" s="11"/>
      <c r="H70" s="12"/>
      <c r="J70" s="13" t="str">
        <f>IF($A70="","",IF((I70="On floor"),(TODAY()-A70),""))</f>
        <v/>
      </c>
      <c r="K70" s="14" t="str">
        <f>IF($A70="","",IF(AND((E70="Consignment"),(I70="Sold")),ROUND((H70*'Floor'!$B$3),2),0))</f>
        <v/>
      </c>
    </row>
    <row r="71" spans="1:11" x14ac:dyDescent="0.25">
      <c r="A71" s="11"/>
      <c r="H71" s="12"/>
      <c r="J71" s="13" t="str">
        <f>IF($A71="","",IF((I71="On floor"),(TODAY()-A71),""))</f>
        <v/>
      </c>
      <c r="K71" s="14" t="str">
        <f>IF($A71="","",IF(AND((E71="Consignment"),(I71="Sold")),ROUND((H71*'Floor'!$B$3),2),0))</f>
        <v/>
      </c>
    </row>
    <row r="72" spans="1:11" x14ac:dyDescent="0.25">
      <c r="A72" s="11"/>
      <c r="H72" s="12"/>
      <c r="J72" s="13" t="str">
        <f>IF($A72="","",IF((I72="On floor"),(TODAY()-A72),""))</f>
        <v/>
      </c>
      <c r="K72" s="14" t="str">
        <f>IF($A72="","",IF(AND((E72="Consignment"),(I72="Sold")),ROUND((H72*'Floor'!$B$3),2),0))</f>
        <v/>
      </c>
    </row>
    <row r="73" spans="1:11" x14ac:dyDescent="0.25">
      <c r="A73" s="11"/>
      <c r="H73" s="12"/>
      <c r="J73" s="13" t="str">
        <f>IF($A73="","",IF((I73="On floor"),(TODAY()-A73),""))</f>
        <v/>
      </c>
      <c r="K73" s="14" t="str">
        <f>IF($A73="","",IF(AND((E73="Consignment"),(I73="Sold")),ROUND((H73*'Floor'!$B$3),2),0))</f>
        <v/>
      </c>
    </row>
    <row r="74" spans="1:11" x14ac:dyDescent="0.25">
      <c r="A74" s="11"/>
      <c r="H74" s="12"/>
      <c r="J74" s="13" t="str">
        <f>IF($A74="","",IF((I74="On floor"),(TODAY()-A74),""))</f>
        <v/>
      </c>
      <c r="K74" s="14" t="str">
        <f>IF($A74="","",IF(AND((E74="Consignment"),(I74="Sold")),ROUND((H74*'Floor'!$B$3),2),0))</f>
        <v/>
      </c>
    </row>
    <row r="75" spans="1:11" x14ac:dyDescent="0.25">
      <c r="A75" s="11"/>
      <c r="H75" s="12"/>
      <c r="J75" s="13" t="str">
        <f>IF($A75="","",IF((I75="On floor"),(TODAY()-A75),""))</f>
        <v/>
      </c>
      <c r="K75" s="14" t="str">
        <f>IF($A75="","",IF(AND((E75="Consignment"),(I75="Sold")),ROUND((H75*'Floor'!$B$3),2),0))</f>
        <v/>
      </c>
    </row>
    <row r="76" spans="1:11" x14ac:dyDescent="0.25">
      <c r="A76" s="11"/>
      <c r="H76" s="12"/>
      <c r="J76" s="13" t="str">
        <f>IF($A76="","",IF((I76="On floor"),(TODAY()-A76),""))</f>
        <v/>
      </c>
      <c r="K76" s="14" t="str">
        <f>IF($A76="","",IF(AND((E76="Consignment"),(I76="Sold")),ROUND((H76*'Floor'!$B$3),2),0))</f>
        <v/>
      </c>
    </row>
    <row r="77" spans="1:11" x14ac:dyDescent="0.25">
      <c r="A77" s="11"/>
      <c r="H77" s="12"/>
      <c r="J77" s="13" t="str">
        <f>IF($A77="","",IF((I77="On floor"),(TODAY()-A77),""))</f>
        <v/>
      </c>
      <c r="K77" s="14" t="str">
        <f>IF($A77="","",IF(AND((E77="Consignment"),(I77="Sold")),ROUND((H77*'Floor'!$B$3),2),0))</f>
        <v/>
      </c>
    </row>
    <row r="78" spans="1:11" x14ac:dyDescent="0.25">
      <c r="A78" s="11"/>
      <c r="H78" s="12"/>
      <c r="J78" s="13" t="str">
        <f>IF($A78="","",IF((I78="On floor"),(TODAY()-A78),""))</f>
        <v/>
      </c>
      <c r="K78" s="14" t="str">
        <f>IF($A78="","",IF(AND((E78="Consignment"),(I78="Sold")),ROUND((H78*'Floor'!$B$3),2),0))</f>
        <v/>
      </c>
    </row>
    <row r="79" spans="1:11" x14ac:dyDescent="0.25">
      <c r="A79" s="11"/>
      <c r="H79" s="12"/>
      <c r="J79" s="13" t="str">
        <f>IF($A79="","",IF((I79="On floor"),(TODAY()-A79),""))</f>
        <v/>
      </c>
      <c r="K79" s="14" t="str">
        <f>IF($A79="","",IF(AND((E79="Consignment"),(I79="Sold")),ROUND((H79*'Floor'!$B$3),2),0))</f>
        <v/>
      </c>
    </row>
    <row r="80" spans="1:11" x14ac:dyDescent="0.25">
      <c r="A80" s="11"/>
      <c r="H80" s="12"/>
      <c r="J80" s="13" t="str">
        <f>IF($A80="","",IF((I80="On floor"),(TODAY()-A80),""))</f>
        <v/>
      </c>
      <c r="K80" s="14" t="str">
        <f>IF($A80="","",IF(AND((E80="Consignment"),(I80="Sold")),ROUND((H80*'Floor'!$B$3),2),0))</f>
        <v/>
      </c>
    </row>
    <row r="81" spans="1:11" x14ac:dyDescent="0.25">
      <c r="A81" s="11"/>
      <c r="H81" s="12"/>
      <c r="J81" s="13" t="str">
        <f>IF($A81="","",IF((I81="On floor"),(TODAY()-A81),""))</f>
        <v/>
      </c>
      <c r="K81" s="14" t="str">
        <f>IF($A81="","",IF(AND((E81="Consignment"),(I81="Sold")),ROUND((H81*'Floor'!$B$3),2),0))</f>
        <v/>
      </c>
    </row>
    <row r="82" spans="1:11" x14ac:dyDescent="0.25">
      <c r="A82" s="11"/>
      <c r="H82" s="12"/>
      <c r="J82" s="13" t="str">
        <f>IF($A82="","",IF((I82="On floor"),(TODAY()-A82),""))</f>
        <v/>
      </c>
      <c r="K82" s="14" t="str">
        <f>IF($A82="","",IF(AND((E82="Consignment"),(I82="Sold")),ROUND((H82*'Floor'!$B$3),2),0))</f>
        <v/>
      </c>
    </row>
    <row r="83" spans="1:11" x14ac:dyDescent="0.25">
      <c r="A83" s="11"/>
      <c r="H83" s="12"/>
      <c r="J83" s="13" t="str">
        <f>IF($A83="","",IF((I83="On floor"),(TODAY()-A83),""))</f>
        <v/>
      </c>
      <c r="K83" s="14" t="str">
        <f>IF($A83="","",IF(AND((E83="Consignment"),(I83="Sold")),ROUND((H83*'Floor'!$B$3),2),0))</f>
        <v/>
      </c>
    </row>
    <row r="84" spans="1:11" x14ac:dyDescent="0.25">
      <c r="A84" s="11"/>
      <c r="H84" s="12"/>
      <c r="J84" s="13" t="str">
        <f>IF($A84="","",IF((I84="On floor"),(TODAY()-A84),""))</f>
        <v/>
      </c>
      <c r="K84" s="14" t="str">
        <f>IF($A84="","",IF(AND((E84="Consignment"),(I84="Sold")),ROUND((H84*'Floor'!$B$3),2),0))</f>
        <v/>
      </c>
    </row>
    <row r="85" spans="1:11" x14ac:dyDescent="0.25">
      <c r="A85" s="11"/>
      <c r="H85" s="12"/>
      <c r="J85" s="13" t="str">
        <f>IF($A85="","",IF((I85="On floor"),(TODAY()-A85),""))</f>
        <v/>
      </c>
      <c r="K85" s="14" t="str">
        <f>IF($A85="","",IF(AND((E85="Consignment"),(I85="Sold")),ROUND((H85*'Floor'!$B$3),2),0))</f>
        <v/>
      </c>
    </row>
    <row r="86" spans="1:11" x14ac:dyDescent="0.25">
      <c r="A86" s="11"/>
      <c r="H86" s="12"/>
      <c r="J86" s="13" t="str">
        <f>IF($A86="","",IF((I86="On floor"),(TODAY()-A86),""))</f>
        <v/>
      </c>
      <c r="K86" s="14" t="str">
        <f>IF($A86="","",IF(AND((E86="Consignment"),(I86="Sold")),ROUND((H86*'Floor'!$B$3),2),0))</f>
        <v/>
      </c>
    </row>
    <row r="87" spans="1:11" x14ac:dyDescent="0.25">
      <c r="A87" s="11"/>
      <c r="H87" s="12"/>
      <c r="J87" s="13" t="str">
        <f>IF($A87="","",IF((I87="On floor"),(TODAY()-A87),""))</f>
        <v/>
      </c>
      <c r="K87" s="14" t="str">
        <f>IF($A87="","",IF(AND((E87="Consignment"),(I87="Sold")),ROUND((H87*'Floor'!$B$3),2),0))</f>
        <v/>
      </c>
    </row>
    <row r="88" spans="1:11" x14ac:dyDescent="0.25">
      <c r="A88" s="11"/>
      <c r="H88" s="12"/>
      <c r="J88" s="13" t="str">
        <f>IF($A88="","",IF((I88="On floor"),(TODAY()-A88),""))</f>
        <v/>
      </c>
      <c r="K88" s="14" t="str">
        <f>IF($A88="","",IF(AND((E88="Consignment"),(I88="Sold")),ROUND((H88*'Floor'!$B$3),2),0))</f>
        <v/>
      </c>
    </row>
    <row r="89" spans="1:11" x14ac:dyDescent="0.25">
      <c r="A89" s="11"/>
      <c r="H89" s="12"/>
      <c r="J89" s="13" t="str">
        <f>IF($A89="","",IF((I89="On floor"),(TODAY()-A89),""))</f>
        <v/>
      </c>
      <c r="K89" s="14" t="str">
        <f>IF($A89="","",IF(AND((E89="Consignment"),(I89="Sold")),ROUND((H89*'Floor'!$B$3),2),0))</f>
        <v/>
      </c>
    </row>
    <row r="90" spans="1:11" x14ac:dyDescent="0.25">
      <c r="A90" s="11"/>
      <c r="H90" s="12"/>
      <c r="J90" s="13" t="str">
        <f>IF($A90="","",IF((I90="On floor"),(TODAY()-A90),""))</f>
        <v/>
      </c>
      <c r="K90" s="14" t="str">
        <f>IF($A90="","",IF(AND((E90="Consignment"),(I90="Sold")),ROUND((H90*'Floor'!$B$3),2),0))</f>
        <v/>
      </c>
    </row>
    <row r="91" spans="1:11" x14ac:dyDescent="0.25">
      <c r="A91" s="11"/>
      <c r="H91" s="12"/>
      <c r="J91" s="13" t="str">
        <f>IF($A91="","",IF((I91="On floor"),(TODAY()-A91),""))</f>
        <v/>
      </c>
      <c r="K91" s="14" t="str">
        <f>IF($A91="","",IF(AND((E91="Consignment"),(I91="Sold")),ROUND((H91*'Floor'!$B$3),2),0))</f>
        <v/>
      </c>
    </row>
    <row r="92" spans="1:11" x14ac:dyDescent="0.25">
      <c r="A92" s="11"/>
      <c r="H92" s="12"/>
      <c r="J92" s="13" t="str">
        <f>IF($A92="","",IF((I92="On floor"),(TODAY()-A92),""))</f>
        <v/>
      </c>
      <c r="K92" s="14" t="str">
        <f>IF($A92="","",IF(AND((E92="Consignment"),(I92="Sold")),ROUND((H92*'Floor'!$B$3),2),0))</f>
        <v/>
      </c>
    </row>
    <row r="93" spans="1:11" x14ac:dyDescent="0.25">
      <c r="A93" s="11"/>
      <c r="H93" s="12"/>
      <c r="J93" s="13" t="str">
        <f>IF($A93="","",IF((I93="On floor"),(TODAY()-A93),""))</f>
        <v/>
      </c>
      <c r="K93" s="14" t="str">
        <f>IF($A93="","",IF(AND((E93="Consignment"),(I93="Sold")),ROUND((H93*'Floor'!$B$3),2),0))</f>
        <v/>
      </c>
    </row>
    <row r="94" spans="1:11" x14ac:dyDescent="0.25">
      <c r="A94" s="11"/>
      <c r="H94" s="12"/>
      <c r="J94" s="13" t="str">
        <f>IF($A94="","",IF((I94="On floor"),(TODAY()-A94),""))</f>
        <v/>
      </c>
      <c r="K94" s="14" t="str">
        <f>IF($A94="","",IF(AND((E94="Consignment"),(I94="Sold")),ROUND((H94*'Floor'!$B$3),2),0))</f>
        <v/>
      </c>
    </row>
    <row r="95" spans="1:11" x14ac:dyDescent="0.25">
      <c r="A95" s="11"/>
      <c r="H95" s="12"/>
      <c r="J95" s="13" t="str">
        <f>IF($A95="","",IF((I95="On floor"),(TODAY()-A95),""))</f>
        <v/>
      </c>
      <c r="K95" s="14" t="str">
        <f>IF($A95="","",IF(AND((E95="Consignment"),(I95="Sold")),ROUND((H95*'Floor'!$B$3),2),0))</f>
        <v/>
      </c>
    </row>
    <row r="96" spans="1:11" x14ac:dyDescent="0.25">
      <c r="A96" s="11"/>
      <c r="H96" s="12"/>
      <c r="J96" s="13" t="str">
        <f>IF($A96="","",IF((I96="On floor"),(TODAY()-A96),""))</f>
        <v/>
      </c>
      <c r="K96" s="14" t="str">
        <f>IF($A96="","",IF(AND((E96="Consignment"),(I96="Sold")),ROUND((H96*'Floor'!$B$3),2),0))</f>
        <v/>
      </c>
    </row>
    <row r="97" spans="1:11" x14ac:dyDescent="0.25">
      <c r="A97" s="11"/>
      <c r="H97" s="12"/>
      <c r="J97" s="13" t="str">
        <f>IF($A97="","",IF((I97="On floor"),(TODAY()-A97),""))</f>
        <v/>
      </c>
      <c r="K97" s="14" t="str">
        <f>IF($A97="","",IF(AND((E97="Consignment"),(I97="Sold")),ROUND((H97*'Floor'!$B$3),2),0))</f>
        <v/>
      </c>
    </row>
    <row r="98" spans="1:11" x14ac:dyDescent="0.25">
      <c r="A98" s="11"/>
      <c r="H98" s="12"/>
      <c r="J98" s="13" t="str">
        <f>IF($A98="","",IF((I98="On floor"),(TODAY()-A98),""))</f>
        <v/>
      </c>
      <c r="K98" s="14" t="str">
        <f>IF($A98="","",IF(AND((E98="Consignment"),(I98="Sold")),ROUND((H98*'Floor'!$B$3),2),0))</f>
        <v/>
      </c>
    </row>
    <row r="99" spans="1:11" x14ac:dyDescent="0.25">
      <c r="A99" s="11"/>
      <c r="H99" s="12"/>
      <c r="J99" s="13" t="str">
        <f>IF($A99="","",IF((I99="On floor"),(TODAY()-A99),""))</f>
        <v/>
      </c>
      <c r="K99" s="14" t="str">
        <f>IF($A99="","",IF(AND((E99="Consignment"),(I99="Sold")),ROUND((H99*'Floor'!$B$3),2),0))</f>
        <v/>
      </c>
    </row>
    <row r="100" spans="1:11" x14ac:dyDescent="0.25">
      <c r="A100" s="11"/>
      <c r="H100" s="12"/>
      <c r="J100" s="13" t="str">
        <f>IF($A100="","",IF((I100="On floor"),(TODAY()-A100),""))</f>
        <v/>
      </c>
      <c r="K100" s="14" t="str">
        <f>IF($A100="","",IF(AND((E100="Consignment"),(I100="Sold")),ROUND((H100*'Floor'!$B$3),2),0))</f>
        <v/>
      </c>
    </row>
    <row r="101" spans="1:11" x14ac:dyDescent="0.25">
      <c r="A101" s="11"/>
      <c r="H101" s="12"/>
      <c r="J101" s="13" t="str">
        <f>IF($A101="","",IF((I101="On floor"),(TODAY()-A101),""))</f>
        <v/>
      </c>
      <c r="K101" s="14" t="str">
        <f>IF($A101="","",IF(AND((E101="Consignment"),(I101="Sold")),ROUND((H101*'Floor'!$B$3),2),0))</f>
        <v/>
      </c>
    </row>
    <row r="102" spans="1:11" x14ac:dyDescent="0.25">
      <c r="A102" s="11"/>
      <c r="H102" s="12"/>
      <c r="J102" s="13" t="str">
        <f>IF($A102="","",IF((I102="On floor"),(TODAY()-A102),""))</f>
        <v/>
      </c>
      <c r="K102" s="14" t="str">
        <f>IF($A102="","",IF(AND((E102="Consignment"),(I102="Sold")),ROUND((H102*'Floor'!$B$3),2),0))</f>
        <v/>
      </c>
    </row>
    <row r="103" spans="1:11" x14ac:dyDescent="0.25">
      <c r="A103" s="11"/>
      <c r="H103" s="12"/>
      <c r="J103" s="13" t="str">
        <f>IF($A103="","",IF((I103="On floor"),(TODAY()-A103),""))</f>
        <v/>
      </c>
      <c r="K103" s="14" t="str">
        <f>IF($A103="","",IF(AND((E103="Consignment"),(I103="Sold")),ROUND((H103*'Floor'!$B$3),2),0))</f>
        <v/>
      </c>
    </row>
    <row r="104" spans="1:11" x14ac:dyDescent="0.25">
      <c r="A104" s="11"/>
      <c r="H104" s="12"/>
      <c r="J104" s="13" t="str">
        <f>IF($A104="","",IF((I104="On floor"),(TODAY()-A104),""))</f>
        <v/>
      </c>
      <c r="K104" s="14" t="str">
        <f>IF($A104="","",IF(AND((E104="Consignment"),(I104="Sold")),ROUND((H104*'Floor'!$B$3),2),0))</f>
        <v/>
      </c>
    </row>
    <row r="105" spans="1:11" x14ac:dyDescent="0.25">
      <c r="A105" s="11"/>
      <c r="H105" s="12"/>
      <c r="J105" s="13" t="str">
        <f>IF($A105="","",IF((I105="On floor"),(TODAY()-A105),""))</f>
        <v/>
      </c>
      <c r="K105" s="14" t="str">
        <f>IF($A105="","",IF(AND((E105="Consignment"),(I105="Sold")),ROUND((H105*'Floor'!$B$3),2),0))</f>
        <v/>
      </c>
    </row>
    <row r="106" spans="1:11" x14ac:dyDescent="0.25">
      <c r="A106" s="11"/>
      <c r="H106" s="12"/>
      <c r="J106" s="13" t="str">
        <f>IF($A106="","",IF((I106="On floor"),(TODAY()-A106),""))</f>
        <v/>
      </c>
      <c r="K106" s="14" t="str">
        <f>IF($A106="","",IF(AND((E106="Consignment"),(I106="Sold")),ROUND((H106*'Floor'!$B$3),2),0))</f>
        <v/>
      </c>
    </row>
    <row r="107" spans="1:11" x14ac:dyDescent="0.25">
      <c r="A107" s="11"/>
      <c r="H107" s="12"/>
      <c r="J107" s="13" t="str">
        <f>IF($A107="","",IF((I107="On floor"),(TODAY()-A107),""))</f>
        <v/>
      </c>
      <c r="K107" s="14" t="str">
        <f>IF($A107="","",IF(AND((E107="Consignment"),(I107="Sold")),ROUND((H107*'Floor'!$B$3),2),0))</f>
        <v/>
      </c>
    </row>
    <row r="108" spans="1:11" x14ac:dyDescent="0.25">
      <c r="A108" s="11"/>
      <c r="H108" s="12"/>
      <c r="J108" s="13" t="str">
        <f>IF($A108="","",IF((I108="On floor"),(TODAY()-A108),""))</f>
        <v/>
      </c>
      <c r="K108" s="14" t="str">
        <f>IF($A108="","",IF(AND((E108="Consignment"),(I108="Sold")),ROUND((H108*'Floor'!$B$3),2),0))</f>
        <v/>
      </c>
    </row>
    <row r="109" spans="1:11" x14ac:dyDescent="0.25">
      <c r="A109" s="11"/>
      <c r="H109" s="12"/>
      <c r="J109" s="13" t="str">
        <f>IF($A109="","",IF((I109="On floor"),(TODAY()-A109),""))</f>
        <v/>
      </c>
      <c r="K109" s="14" t="str">
        <f>IF($A109="","",IF(AND((E109="Consignment"),(I109="Sold")),ROUND((H109*'Floor'!$B$3),2),0))</f>
        <v/>
      </c>
    </row>
    <row r="110" spans="1:11" x14ac:dyDescent="0.25">
      <c r="A110" s="11"/>
      <c r="H110" s="12"/>
      <c r="J110" s="13" t="str">
        <f>IF($A110="","",IF((I110="On floor"),(TODAY()-A110),""))</f>
        <v/>
      </c>
      <c r="K110" s="14" t="str">
        <f>IF($A110="","",IF(AND((E110="Consignment"),(I110="Sold")),ROUND((H110*'Floor'!$B$3),2),0))</f>
        <v/>
      </c>
    </row>
    <row r="111" spans="1:11" x14ac:dyDescent="0.25">
      <c r="A111" s="11"/>
      <c r="H111" s="12"/>
      <c r="J111" s="13" t="str">
        <f>IF($A111="","",IF((I111="On floor"),(TODAY()-A111),""))</f>
        <v/>
      </c>
      <c r="K111" s="14" t="str">
        <f>IF($A111="","",IF(AND((E111="Consignment"),(I111="Sold")),ROUND((H111*'Floor'!$B$3),2),0))</f>
        <v/>
      </c>
    </row>
    <row r="112" spans="1:11" x14ac:dyDescent="0.25">
      <c r="A112" s="11"/>
      <c r="H112" s="12"/>
      <c r="J112" s="13" t="str">
        <f>IF($A112="","",IF((I112="On floor"),(TODAY()-A112),""))</f>
        <v/>
      </c>
      <c r="K112" s="14" t="str">
        <f>IF($A112="","",IF(AND((E112="Consignment"),(I112="Sold")),ROUND((H112*'Floor'!$B$3),2),0))</f>
        <v/>
      </c>
    </row>
    <row r="113" spans="1:11" x14ac:dyDescent="0.25">
      <c r="A113" s="11"/>
      <c r="H113" s="12"/>
      <c r="J113" s="13" t="str">
        <f>IF($A113="","",IF((I113="On floor"),(TODAY()-A113),""))</f>
        <v/>
      </c>
      <c r="K113" s="14" t="str">
        <f>IF($A113="","",IF(AND((E113="Consignment"),(I113="Sold")),ROUND((H113*'Floor'!$B$3),2),0))</f>
        <v/>
      </c>
    </row>
    <row r="114" spans="1:11" x14ac:dyDescent="0.25">
      <c r="A114" s="11"/>
      <c r="H114" s="12"/>
      <c r="J114" s="13" t="str">
        <f>IF($A114="","",IF((I114="On floor"),(TODAY()-A114),""))</f>
        <v/>
      </c>
      <c r="K114" s="14" t="str">
        <f>IF($A114="","",IF(AND((E114="Consignment"),(I114="Sold")),ROUND((H114*'Floor'!$B$3),2),0))</f>
        <v/>
      </c>
    </row>
    <row r="115" spans="1:11" x14ac:dyDescent="0.25">
      <c r="A115" s="11"/>
      <c r="H115" s="12"/>
      <c r="J115" s="13" t="str">
        <f>IF($A115="","",IF((I115="On floor"),(TODAY()-A115),""))</f>
        <v/>
      </c>
      <c r="K115" s="14" t="str">
        <f>IF($A115="","",IF(AND((E115="Consignment"),(I115="Sold")),ROUND((H115*'Floor'!$B$3),2),0))</f>
        <v/>
      </c>
    </row>
    <row r="116" spans="1:11" x14ac:dyDescent="0.25">
      <c r="A116" s="11"/>
      <c r="H116" s="12"/>
      <c r="J116" s="13" t="str">
        <f>IF($A116="","",IF((I116="On floor"),(TODAY()-A116),""))</f>
        <v/>
      </c>
      <c r="K116" s="14" t="str">
        <f>IF($A116="","",IF(AND((E116="Consignment"),(I116="Sold")),ROUND((H116*'Floor'!$B$3),2),0))</f>
        <v/>
      </c>
    </row>
    <row r="117" spans="1:11" x14ac:dyDescent="0.25">
      <c r="A117" s="11"/>
      <c r="H117" s="12"/>
      <c r="J117" s="13" t="str">
        <f>IF($A117="","",IF((I117="On floor"),(TODAY()-A117),""))</f>
        <v/>
      </c>
      <c r="K117" s="14" t="str">
        <f>IF($A117="","",IF(AND((E117="Consignment"),(I117="Sold")),ROUND((H117*'Floor'!$B$3),2),0))</f>
        <v/>
      </c>
    </row>
    <row r="118" spans="1:11" x14ac:dyDescent="0.25">
      <c r="A118" s="11"/>
      <c r="H118" s="12"/>
      <c r="J118" s="13" t="str">
        <f>IF($A118="","",IF((I118="On floor"),(TODAY()-A118),""))</f>
        <v/>
      </c>
      <c r="K118" s="14" t="str">
        <f>IF($A118="","",IF(AND((E118="Consignment"),(I118="Sold")),ROUND((H118*'Floor'!$B$3),2),0))</f>
        <v/>
      </c>
    </row>
    <row r="119" spans="1:11" x14ac:dyDescent="0.25">
      <c r="A119" s="11"/>
      <c r="H119" s="12"/>
      <c r="J119" s="13" t="str">
        <f>IF($A119="","",IF((I119="On floor"),(TODAY()-A119),""))</f>
        <v/>
      </c>
      <c r="K119" s="14" t="str">
        <f>IF($A119="","",IF(AND((E119="Consignment"),(I119="Sold")),ROUND((H119*'Floor'!$B$3),2),0))</f>
        <v/>
      </c>
    </row>
    <row r="120" spans="1:11" x14ac:dyDescent="0.25">
      <c r="A120" s="11"/>
      <c r="H120" s="12"/>
      <c r="J120" s="13" t="str">
        <f>IF($A120="","",IF((I120="On floor"),(TODAY()-A120),""))</f>
        <v/>
      </c>
      <c r="K120" s="14" t="str">
        <f>IF($A120="","",IF(AND((E120="Consignment"),(I120="Sold")),ROUND((H120*'Floor'!$B$3),2),0))</f>
        <v/>
      </c>
    </row>
    <row r="121" spans="1:11" x14ac:dyDescent="0.25">
      <c r="A121" s="11"/>
      <c r="H121" s="12"/>
      <c r="J121" s="13" t="str">
        <f>IF($A121="","",IF((I121="On floor"),(TODAY()-A121),""))</f>
        <v/>
      </c>
      <c r="K121" s="14" t="str">
        <f>IF($A121="","",IF(AND((E121="Consignment"),(I121="Sold")),ROUND((H121*'Floor'!$B$3),2),0))</f>
        <v/>
      </c>
    </row>
    <row r="122" spans="1:11" x14ac:dyDescent="0.25">
      <c r="A122" s="11"/>
      <c r="H122" s="12"/>
      <c r="J122" s="13" t="str">
        <f>IF($A122="","",IF((I122="On floor"),(TODAY()-A122),""))</f>
        <v/>
      </c>
      <c r="K122" s="14" t="str">
        <f>IF($A122="","",IF(AND((E122="Consignment"),(I122="Sold")),ROUND((H122*'Floor'!$B$3),2),0))</f>
        <v/>
      </c>
    </row>
    <row r="123" spans="1:11" x14ac:dyDescent="0.25">
      <c r="A123" s="11"/>
      <c r="H123" s="12"/>
      <c r="J123" s="13" t="str">
        <f>IF($A123="","",IF((I123="On floor"),(TODAY()-A123),""))</f>
        <v/>
      </c>
      <c r="K123" s="14" t="str">
        <f>IF($A123="","",IF(AND((E123="Consignment"),(I123="Sold")),ROUND((H123*'Floor'!$B$3),2),0))</f>
        <v/>
      </c>
    </row>
    <row r="124" spans="1:11" x14ac:dyDescent="0.25">
      <c r="A124" s="11"/>
      <c r="H124" s="12"/>
      <c r="J124" s="13" t="str">
        <f>IF($A124="","",IF((I124="On floor"),(TODAY()-A124),""))</f>
        <v/>
      </c>
      <c r="K124" s="14" t="str">
        <f>IF($A124="","",IF(AND((E124="Consignment"),(I124="Sold")),ROUND((H124*'Floor'!$B$3),2),0))</f>
        <v/>
      </c>
    </row>
    <row r="125" spans="1:11" x14ac:dyDescent="0.25">
      <c r="A125" s="11"/>
      <c r="H125" s="12"/>
      <c r="J125" s="13" t="str">
        <f>IF($A125="","",IF((I125="On floor"),(TODAY()-A125),""))</f>
        <v/>
      </c>
      <c r="K125" s="14" t="str">
        <f>IF($A125="","",IF(AND((E125="Consignment"),(I125="Sold")),ROUND((H125*'Floor'!$B$3),2),0))</f>
        <v/>
      </c>
    </row>
    <row r="126" spans="1:11" x14ac:dyDescent="0.25">
      <c r="A126" s="11"/>
      <c r="H126" s="12"/>
      <c r="J126" s="13" t="str">
        <f>IF($A126="","",IF((I126="On floor"),(TODAY()-A126),""))</f>
        <v/>
      </c>
      <c r="K126" s="14" t="str">
        <f>IF($A126="","",IF(AND((E126="Consignment"),(I126="Sold")),ROUND((H126*'Floor'!$B$3),2),0))</f>
        <v/>
      </c>
    </row>
    <row r="127" spans="1:11" x14ac:dyDescent="0.25">
      <c r="A127" s="11"/>
      <c r="H127" s="12"/>
      <c r="J127" s="13" t="str">
        <f>IF($A127="","",IF((I127="On floor"),(TODAY()-A127),""))</f>
        <v/>
      </c>
      <c r="K127" s="14" t="str">
        <f>IF($A127="","",IF(AND((E127="Consignment"),(I127="Sold")),ROUND((H127*'Floor'!$B$3),2),0))</f>
        <v/>
      </c>
    </row>
    <row r="128" spans="1:11" x14ac:dyDescent="0.25">
      <c r="A128" s="11"/>
      <c r="H128" s="12"/>
      <c r="J128" s="13" t="str">
        <f>IF($A128="","",IF((I128="On floor"),(TODAY()-A128),""))</f>
        <v/>
      </c>
      <c r="K128" s="14" t="str">
        <f>IF($A128="","",IF(AND((E128="Consignment"),(I128="Sold")),ROUND((H128*'Floor'!$B$3),2),0))</f>
        <v/>
      </c>
    </row>
    <row r="129" spans="1:11" x14ac:dyDescent="0.25">
      <c r="A129" s="11"/>
      <c r="H129" s="12"/>
      <c r="J129" s="13" t="str">
        <f>IF($A129="","",IF((I129="On floor"),(TODAY()-A129),""))</f>
        <v/>
      </c>
      <c r="K129" s="14" t="str">
        <f>IF($A129="","",IF(AND((E129="Consignment"),(I129="Sold")),ROUND((H129*'Floor'!$B$3),2),0))</f>
        <v/>
      </c>
    </row>
    <row r="130" spans="1:11" x14ac:dyDescent="0.25">
      <c r="A130" s="11"/>
      <c r="H130" s="12"/>
      <c r="J130" s="13" t="str">
        <f>IF($A130="","",IF((I130="On floor"),(TODAY()-A130),""))</f>
        <v/>
      </c>
      <c r="K130" s="14" t="str">
        <f>IF($A130="","",IF(AND((E130="Consignment"),(I130="Sold")),ROUND((H130*'Floor'!$B$3),2),0))</f>
        <v/>
      </c>
    </row>
    <row r="131" spans="1:11" x14ac:dyDescent="0.25">
      <c r="A131" s="11"/>
      <c r="H131" s="12"/>
      <c r="J131" s="13" t="str">
        <f>IF($A131="","",IF((I131="On floor"),(TODAY()-A131),""))</f>
        <v/>
      </c>
      <c r="K131" s="14" t="str">
        <f>IF($A131="","",IF(AND((E131="Consignment"),(I131="Sold")),ROUND((H131*'Floor'!$B$3),2),0))</f>
        <v/>
      </c>
    </row>
    <row r="132" spans="1:11" x14ac:dyDescent="0.25">
      <c r="A132" s="11"/>
      <c r="H132" s="12"/>
      <c r="J132" s="13" t="str">
        <f>IF($A132="","",IF((I132="On floor"),(TODAY()-A132),""))</f>
        <v/>
      </c>
      <c r="K132" s="14" t="str">
        <f>IF($A132="","",IF(AND((E132="Consignment"),(I132="Sold")),ROUND((H132*'Floor'!$B$3),2),0))</f>
        <v/>
      </c>
    </row>
    <row r="133" spans="1:11" x14ac:dyDescent="0.25">
      <c r="A133" s="11"/>
      <c r="H133" s="12"/>
      <c r="J133" s="13" t="str">
        <f>IF($A133="","",IF((I133="On floor"),(TODAY()-A133),""))</f>
        <v/>
      </c>
      <c r="K133" s="14" t="str">
        <f>IF($A133="","",IF(AND((E133="Consignment"),(I133="Sold")),ROUND((H133*'Floor'!$B$3),2),0))</f>
        <v/>
      </c>
    </row>
    <row r="134" spans="1:11" x14ac:dyDescent="0.25">
      <c r="A134" s="11"/>
      <c r="H134" s="12"/>
      <c r="J134" s="13" t="str">
        <f>IF($A134="","",IF((I134="On floor"),(TODAY()-A134),""))</f>
        <v/>
      </c>
      <c r="K134" s="14" t="str">
        <f>IF($A134="","",IF(AND((E134="Consignment"),(I134="Sold")),ROUND((H134*'Floor'!$B$3),2),0))</f>
        <v/>
      </c>
    </row>
    <row r="135" spans="1:11" x14ac:dyDescent="0.25">
      <c r="A135" s="11"/>
      <c r="H135" s="12"/>
      <c r="J135" s="13" t="str">
        <f>IF($A135="","",IF((I135="On floor"),(TODAY()-A135),""))</f>
        <v/>
      </c>
      <c r="K135" s="14" t="str">
        <f>IF($A135="","",IF(AND((E135="Consignment"),(I135="Sold")),ROUND((H135*'Floor'!$B$3),2),0))</f>
        <v/>
      </c>
    </row>
    <row r="136" spans="1:11" x14ac:dyDescent="0.25">
      <c r="A136" s="11"/>
      <c r="H136" s="12"/>
      <c r="J136" s="13" t="str">
        <f>IF($A136="","",IF((I136="On floor"),(TODAY()-A136),""))</f>
        <v/>
      </c>
      <c r="K136" s="14" t="str">
        <f>IF($A136="","",IF(AND((E136="Consignment"),(I136="Sold")),ROUND((H136*'Floor'!$B$3),2),0))</f>
        <v/>
      </c>
    </row>
    <row r="137" spans="1:11" x14ac:dyDescent="0.25">
      <c r="A137" s="11"/>
      <c r="H137" s="12"/>
      <c r="J137" s="13" t="str">
        <f>IF($A137="","",IF((I137="On floor"),(TODAY()-A137),""))</f>
        <v/>
      </c>
      <c r="K137" s="14" t="str">
        <f>IF($A137="","",IF(AND((E137="Consignment"),(I137="Sold")),ROUND((H137*'Floor'!$B$3),2),0))</f>
        <v/>
      </c>
    </row>
    <row r="138" spans="1:11" x14ac:dyDescent="0.25">
      <c r="A138" s="11"/>
      <c r="H138" s="12"/>
      <c r="J138" s="13" t="str">
        <f>IF($A138="","",IF((I138="On floor"),(TODAY()-A138),""))</f>
        <v/>
      </c>
      <c r="K138" s="14" t="str">
        <f>IF($A138="","",IF(AND((E138="Consignment"),(I138="Sold")),ROUND((H138*'Floor'!$B$3),2),0))</f>
        <v/>
      </c>
    </row>
    <row r="139" spans="1:11" x14ac:dyDescent="0.25">
      <c r="A139" s="11"/>
      <c r="H139" s="12"/>
      <c r="J139" s="13" t="str">
        <f>IF($A139="","",IF((I139="On floor"),(TODAY()-A139),""))</f>
        <v/>
      </c>
      <c r="K139" s="14" t="str">
        <f>IF($A139="","",IF(AND((E139="Consignment"),(I139="Sold")),ROUND((H139*'Floor'!$B$3),2),0))</f>
        <v/>
      </c>
    </row>
    <row r="140" spans="1:11" x14ac:dyDescent="0.25">
      <c r="A140" s="11"/>
      <c r="H140" s="12"/>
      <c r="J140" s="13" t="str">
        <f>IF($A140="","",IF((I140="On floor"),(TODAY()-A140),""))</f>
        <v/>
      </c>
      <c r="K140" s="14" t="str">
        <f>IF($A140="","",IF(AND((E140="Consignment"),(I140="Sold")),ROUND((H140*'Floor'!$B$3),2),0))</f>
        <v/>
      </c>
    </row>
    <row r="141" spans="1:11" x14ac:dyDescent="0.25">
      <c r="A141" s="11"/>
      <c r="H141" s="12"/>
      <c r="J141" s="13" t="str">
        <f>IF($A141="","",IF((I141="On floor"),(TODAY()-A141),""))</f>
        <v/>
      </c>
      <c r="K141" s="14" t="str">
        <f>IF($A141="","",IF(AND((E141="Consignment"),(I141="Sold")),ROUND((H141*'Floor'!$B$3),2),0))</f>
        <v/>
      </c>
    </row>
    <row r="142" spans="1:11" x14ac:dyDescent="0.25">
      <c r="A142" s="11"/>
      <c r="H142" s="12"/>
      <c r="J142" s="13" t="str">
        <f>IF($A142="","",IF((I142="On floor"),(TODAY()-A142),""))</f>
        <v/>
      </c>
      <c r="K142" s="14" t="str">
        <f>IF($A142="","",IF(AND((E142="Consignment"),(I142="Sold")),ROUND((H142*'Floor'!$B$3),2),0))</f>
        <v/>
      </c>
    </row>
    <row r="143" spans="1:11" x14ac:dyDescent="0.25">
      <c r="A143" s="11"/>
      <c r="H143" s="12"/>
      <c r="J143" s="13" t="str">
        <f>IF($A143="","",IF((I143="On floor"),(TODAY()-A143),""))</f>
        <v/>
      </c>
      <c r="K143" s="14" t="str">
        <f>IF($A143="","",IF(AND((E143="Consignment"),(I143="Sold")),ROUND((H143*'Floor'!$B$3),2),0))</f>
        <v/>
      </c>
    </row>
    <row r="144" spans="1:11" x14ac:dyDescent="0.25">
      <c r="A144" s="11"/>
      <c r="H144" s="12"/>
      <c r="J144" s="13" t="str">
        <f>IF($A144="","",IF((I144="On floor"),(TODAY()-A144),""))</f>
        <v/>
      </c>
      <c r="K144" s="14" t="str">
        <f>IF($A144="","",IF(AND((E144="Consignment"),(I144="Sold")),ROUND((H144*'Floor'!$B$3),2),0))</f>
        <v/>
      </c>
    </row>
    <row r="145" spans="1:11" x14ac:dyDescent="0.25">
      <c r="A145" s="11"/>
      <c r="H145" s="12"/>
      <c r="J145" s="13" t="str">
        <f>IF($A145="","",IF((I145="On floor"),(TODAY()-A145),""))</f>
        <v/>
      </c>
      <c r="K145" s="14" t="str">
        <f>IF($A145="","",IF(AND((E145="Consignment"),(I145="Sold")),ROUND((H145*'Floor'!$B$3),2),0))</f>
        <v/>
      </c>
    </row>
    <row r="146" spans="1:11" x14ac:dyDescent="0.25">
      <c r="A146" s="11"/>
      <c r="H146" s="12"/>
      <c r="J146" s="13" t="str">
        <f>IF($A146="","",IF((I146="On floor"),(TODAY()-A146),""))</f>
        <v/>
      </c>
      <c r="K146" s="14" t="str">
        <f>IF($A146="","",IF(AND((E146="Consignment"),(I146="Sold")),ROUND((H146*'Floor'!$B$3),2),0))</f>
        <v/>
      </c>
    </row>
    <row r="147" spans="1:11" x14ac:dyDescent="0.25">
      <c r="A147" s="11"/>
      <c r="H147" s="12"/>
      <c r="J147" s="13" t="str">
        <f>IF($A147="","",IF((I147="On floor"),(TODAY()-A147),""))</f>
        <v/>
      </c>
      <c r="K147" s="14" t="str">
        <f>IF($A147="","",IF(AND((E147="Consignment"),(I147="Sold")),ROUND((H147*'Floor'!$B$3),2),0))</f>
        <v/>
      </c>
    </row>
    <row r="148" spans="1:11" x14ac:dyDescent="0.25">
      <c r="A148" s="11"/>
      <c r="H148" s="12"/>
      <c r="J148" s="13" t="str">
        <f>IF($A148="","",IF((I148="On floor"),(TODAY()-A148),""))</f>
        <v/>
      </c>
      <c r="K148" s="14" t="str">
        <f>IF($A148="","",IF(AND((E148="Consignment"),(I148="Sold")),ROUND((H148*'Floor'!$B$3),2),0))</f>
        <v/>
      </c>
    </row>
    <row r="149" spans="1:11" x14ac:dyDescent="0.25">
      <c r="A149" s="11"/>
      <c r="H149" s="12"/>
      <c r="J149" s="13" t="str">
        <f>IF($A149="","",IF((I149="On floor"),(TODAY()-A149),""))</f>
        <v/>
      </c>
      <c r="K149" s="14" t="str">
        <f>IF($A149="","",IF(AND((E149="Consignment"),(I149="Sold")),ROUND((H149*'Floor'!$B$3),2),0))</f>
        <v/>
      </c>
    </row>
    <row r="150" spans="1:11" x14ac:dyDescent="0.25">
      <c r="A150" s="11"/>
      <c r="H150" s="12"/>
      <c r="J150" s="13" t="str">
        <f>IF($A150="","",IF((I150="On floor"),(TODAY()-A150),""))</f>
        <v/>
      </c>
      <c r="K150" s="14" t="str">
        <f>IF($A150="","",IF(AND((E150="Consignment"),(I150="Sold")),ROUND((H150*'Floor'!$B$3),2),0))</f>
        <v/>
      </c>
    </row>
    <row r="151" spans="1:11" x14ac:dyDescent="0.25">
      <c r="A151" s="11"/>
      <c r="H151" s="12"/>
      <c r="J151" s="13" t="str">
        <f>IF($A151="","",IF((I151="On floor"),(TODAY()-A151),""))</f>
        <v/>
      </c>
      <c r="K151" s="14" t="str">
        <f>IF($A151="","",IF(AND((E151="Consignment"),(I151="Sold")),ROUND((H151*'Floor'!$B$3),2),0))</f>
        <v/>
      </c>
    </row>
    <row r="152" spans="1:11" x14ac:dyDescent="0.25">
      <c r="A152" s="11"/>
      <c r="H152" s="12"/>
      <c r="J152" s="13" t="str">
        <f>IF($A152="","",IF((I152="On floor"),(TODAY()-A152),""))</f>
        <v/>
      </c>
      <c r="K152" s="14" t="str">
        <f>IF($A152="","",IF(AND((E152="Consignment"),(I152="Sold")),ROUND((H152*'Floor'!$B$3),2),0))</f>
        <v/>
      </c>
    </row>
    <row r="153" spans="1:11" x14ac:dyDescent="0.25">
      <c r="A153" s="11"/>
      <c r="H153" s="12"/>
      <c r="J153" s="13" t="str">
        <f>IF($A153="","",IF((I153="On floor"),(TODAY()-A153),""))</f>
        <v/>
      </c>
      <c r="K153" s="14" t="str">
        <f>IF($A153="","",IF(AND((E153="Consignment"),(I153="Sold")),ROUND((H153*'Floor'!$B$3),2),0))</f>
        <v/>
      </c>
    </row>
    <row r="154" spans="1:11" x14ac:dyDescent="0.25">
      <c r="A154" s="11"/>
      <c r="H154" s="12"/>
      <c r="J154" s="13" t="str">
        <f>IF($A154="","",IF((I154="On floor"),(TODAY()-A154),""))</f>
        <v/>
      </c>
      <c r="K154" s="14" t="str">
        <f>IF($A154="","",IF(AND((E154="Consignment"),(I154="Sold")),ROUND((H154*'Floor'!$B$3),2),0))</f>
        <v/>
      </c>
    </row>
    <row r="155" spans="1:11" x14ac:dyDescent="0.25">
      <c r="A155" s="11"/>
      <c r="H155" s="12"/>
      <c r="J155" s="13" t="str">
        <f>IF($A155="","",IF((I155="On floor"),(TODAY()-A155),""))</f>
        <v/>
      </c>
      <c r="K155" s="14" t="str">
        <f>IF($A155="","",IF(AND((E155="Consignment"),(I155="Sold")),ROUND((H155*'Floor'!$B$3),2),0))</f>
        <v/>
      </c>
    </row>
    <row r="156" spans="1:11" x14ac:dyDescent="0.25">
      <c r="A156" s="11"/>
      <c r="H156" s="12"/>
      <c r="J156" s="13" t="str">
        <f>IF($A156="","",IF((I156="On floor"),(TODAY()-A156),""))</f>
        <v/>
      </c>
      <c r="K156" s="14" t="str">
        <f>IF($A156="","",IF(AND((E156="Consignment"),(I156="Sold")),ROUND((H156*'Floor'!$B$3),2),0))</f>
        <v/>
      </c>
    </row>
    <row r="157" spans="1:11" x14ac:dyDescent="0.25">
      <c r="A157" s="11"/>
      <c r="H157" s="12"/>
      <c r="J157" s="13" t="str">
        <f>IF($A157="","",IF((I157="On floor"),(TODAY()-A157),""))</f>
        <v/>
      </c>
      <c r="K157" s="14" t="str">
        <f>IF($A157="","",IF(AND((E157="Consignment"),(I157="Sold")),ROUND((H157*'Floor'!$B$3),2),0))</f>
        <v/>
      </c>
    </row>
    <row r="158" spans="1:11" x14ac:dyDescent="0.25">
      <c r="A158" s="11"/>
      <c r="H158" s="12"/>
      <c r="J158" s="13" t="str">
        <f>IF($A158="","",IF((I158="On floor"),(TODAY()-A158),""))</f>
        <v/>
      </c>
      <c r="K158" s="14" t="str">
        <f>IF($A158="","",IF(AND((E158="Consignment"),(I158="Sold")),ROUND((H158*'Floor'!$B$3),2),0))</f>
        <v/>
      </c>
    </row>
    <row r="159" spans="1:11" x14ac:dyDescent="0.25">
      <c r="A159" s="11"/>
      <c r="H159" s="12"/>
      <c r="J159" s="13" t="str">
        <f>IF($A159="","",IF((I159="On floor"),(TODAY()-A159),""))</f>
        <v/>
      </c>
      <c r="K159" s="14" t="str">
        <f>IF($A159="","",IF(AND((E159="Consignment"),(I159="Sold")),ROUND((H159*'Floor'!$B$3),2),0))</f>
        <v/>
      </c>
    </row>
    <row r="160" spans="1:11" x14ac:dyDescent="0.25">
      <c r="A160" s="11"/>
      <c r="H160" s="12"/>
      <c r="J160" s="13" t="str">
        <f>IF($A160="","",IF((I160="On floor"),(TODAY()-A160),""))</f>
        <v/>
      </c>
      <c r="K160" s="14" t="str">
        <f>IF($A160="","",IF(AND((E160="Consignment"),(I160="Sold")),ROUND((H160*'Floor'!$B$3),2),0))</f>
        <v/>
      </c>
    </row>
    <row r="161" spans="1:11" x14ac:dyDescent="0.25">
      <c r="A161" s="11"/>
      <c r="H161" s="12"/>
      <c r="J161" s="13" t="str">
        <f>IF($A161="","",IF((I161="On floor"),(TODAY()-A161),""))</f>
        <v/>
      </c>
      <c r="K161" s="14" t="str">
        <f>IF($A161="","",IF(AND((E161="Consignment"),(I161="Sold")),ROUND((H161*'Floor'!$B$3),2),0))</f>
        <v/>
      </c>
    </row>
    <row r="162" spans="1:11" x14ac:dyDescent="0.25">
      <c r="A162" s="11"/>
      <c r="H162" s="12"/>
      <c r="J162" s="13" t="str">
        <f>IF($A162="","",IF((I162="On floor"),(TODAY()-A162),""))</f>
        <v/>
      </c>
      <c r="K162" s="14" t="str">
        <f>IF($A162="","",IF(AND((E162="Consignment"),(I162="Sold")),ROUND((H162*'Floor'!$B$3),2),0))</f>
        <v/>
      </c>
    </row>
    <row r="163" spans="1:11" x14ac:dyDescent="0.25">
      <c r="A163" s="11"/>
      <c r="H163" s="12"/>
      <c r="J163" s="13" t="str">
        <f>IF($A163="","",IF((I163="On floor"),(TODAY()-A163),""))</f>
        <v/>
      </c>
      <c r="K163" s="14" t="str">
        <f>IF($A163="","",IF(AND((E163="Consignment"),(I163="Sold")),ROUND((H163*'Floor'!$B$3),2),0))</f>
        <v/>
      </c>
    </row>
    <row r="164" spans="1:11" x14ac:dyDescent="0.25">
      <c r="A164" s="11"/>
      <c r="H164" s="12"/>
      <c r="J164" s="13" t="str">
        <f>IF($A164="","",IF((I164="On floor"),(TODAY()-A164),""))</f>
        <v/>
      </c>
      <c r="K164" s="14" t="str">
        <f>IF($A164="","",IF(AND((E164="Consignment"),(I164="Sold")),ROUND((H164*'Floor'!$B$3),2),0))</f>
        <v/>
      </c>
    </row>
    <row r="165" spans="1:11" x14ac:dyDescent="0.25">
      <c r="A165" s="11"/>
      <c r="H165" s="12"/>
      <c r="J165" s="13" t="str">
        <f>IF($A165="","",IF((I165="On floor"),(TODAY()-A165),""))</f>
        <v/>
      </c>
      <c r="K165" s="14" t="str">
        <f>IF($A165="","",IF(AND((E165="Consignment"),(I165="Sold")),ROUND((H165*'Floor'!$B$3),2),0))</f>
        <v/>
      </c>
    </row>
    <row r="166" spans="1:11" x14ac:dyDescent="0.25">
      <c r="A166" s="11"/>
      <c r="H166" s="12"/>
      <c r="J166" s="13" t="str">
        <f>IF($A166="","",IF((I166="On floor"),(TODAY()-A166),""))</f>
        <v/>
      </c>
      <c r="K166" s="14" t="str">
        <f>IF($A166="","",IF(AND((E166="Consignment"),(I166="Sold")),ROUND((H166*'Floor'!$B$3),2),0))</f>
        <v/>
      </c>
    </row>
    <row r="167" spans="1:11" x14ac:dyDescent="0.25">
      <c r="A167" s="11"/>
      <c r="H167" s="12"/>
      <c r="J167" s="13" t="str">
        <f>IF($A167="","",IF((I167="On floor"),(TODAY()-A167),""))</f>
        <v/>
      </c>
      <c r="K167" s="14" t="str">
        <f>IF($A167="","",IF(AND((E167="Consignment"),(I167="Sold")),ROUND((H167*'Floor'!$B$3),2),0))</f>
        <v/>
      </c>
    </row>
    <row r="168" spans="1:11" x14ac:dyDescent="0.25">
      <c r="A168" s="11"/>
      <c r="H168" s="12"/>
      <c r="J168" s="13" t="str">
        <f>IF($A168="","",IF((I168="On floor"),(TODAY()-A168),""))</f>
        <v/>
      </c>
      <c r="K168" s="14" t="str">
        <f>IF($A168="","",IF(AND((E168="Consignment"),(I168="Sold")),ROUND((H168*'Floor'!$B$3),2),0))</f>
        <v/>
      </c>
    </row>
    <row r="169" spans="1:11" x14ac:dyDescent="0.25">
      <c r="A169" s="11"/>
      <c r="H169" s="12"/>
      <c r="J169" s="13" t="str">
        <f>IF($A169="","",IF((I169="On floor"),(TODAY()-A169),""))</f>
        <v/>
      </c>
      <c r="K169" s="14" t="str">
        <f>IF($A169="","",IF(AND((E169="Consignment"),(I169="Sold")),ROUND((H169*'Floor'!$B$3),2),0))</f>
        <v/>
      </c>
    </row>
    <row r="170" spans="1:11" x14ac:dyDescent="0.25">
      <c r="A170" s="11"/>
      <c r="H170" s="12"/>
      <c r="J170" s="13" t="str">
        <f>IF($A170="","",IF((I170="On floor"),(TODAY()-A170),""))</f>
        <v/>
      </c>
      <c r="K170" s="14" t="str">
        <f>IF($A170="","",IF(AND((E170="Consignment"),(I170="Sold")),ROUND((H170*'Floor'!$B$3),2),0))</f>
        <v/>
      </c>
    </row>
    <row r="171" spans="1:11" x14ac:dyDescent="0.25">
      <c r="A171" s="11"/>
      <c r="H171" s="12"/>
      <c r="J171" s="13" t="str">
        <f>IF($A171="","",IF((I171="On floor"),(TODAY()-A171),""))</f>
        <v/>
      </c>
      <c r="K171" s="14" t="str">
        <f>IF($A171="","",IF(AND((E171="Consignment"),(I171="Sold")),ROUND((H171*'Floor'!$B$3),2),0))</f>
        <v/>
      </c>
    </row>
    <row r="172" spans="1:11" x14ac:dyDescent="0.25">
      <c r="A172" s="11"/>
      <c r="H172" s="12"/>
      <c r="J172" s="13" t="str">
        <f>IF($A172="","",IF((I172="On floor"),(TODAY()-A172),""))</f>
        <v/>
      </c>
      <c r="K172" s="14" t="str">
        <f>IF($A172="","",IF(AND((E172="Consignment"),(I172="Sold")),ROUND((H172*'Floor'!$B$3),2),0))</f>
        <v/>
      </c>
    </row>
    <row r="173" spans="1:11" x14ac:dyDescent="0.25">
      <c r="A173" s="11"/>
      <c r="H173" s="12"/>
      <c r="J173" s="13" t="str">
        <f>IF($A173="","",IF((I173="On floor"),(TODAY()-A173),""))</f>
        <v/>
      </c>
      <c r="K173" s="14" t="str">
        <f>IF($A173="","",IF(AND((E173="Consignment"),(I173="Sold")),ROUND((H173*'Floor'!$B$3),2),0))</f>
        <v/>
      </c>
    </row>
    <row r="174" spans="1:11" x14ac:dyDescent="0.25">
      <c r="A174" s="11"/>
      <c r="H174" s="12"/>
      <c r="J174" s="13" t="str">
        <f>IF($A174="","",IF((I174="On floor"),(TODAY()-A174),""))</f>
        <v/>
      </c>
      <c r="K174" s="14" t="str">
        <f>IF($A174="","",IF(AND((E174="Consignment"),(I174="Sold")),ROUND((H174*'Floor'!$B$3),2),0))</f>
        <v/>
      </c>
    </row>
    <row r="175" spans="1:11" x14ac:dyDescent="0.25">
      <c r="A175" s="11"/>
      <c r="H175" s="12"/>
      <c r="J175" s="13" t="str">
        <f>IF($A175="","",IF((I175="On floor"),(TODAY()-A175),""))</f>
        <v/>
      </c>
      <c r="K175" s="14" t="str">
        <f>IF($A175="","",IF(AND((E175="Consignment"),(I175="Sold")),ROUND((H175*'Floor'!$B$3),2),0))</f>
        <v/>
      </c>
    </row>
    <row r="176" spans="1:11" x14ac:dyDescent="0.25">
      <c r="A176" s="11"/>
      <c r="H176" s="12"/>
      <c r="J176" s="13" t="str">
        <f>IF($A176="","",IF((I176="On floor"),(TODAY()-A176),""))</f>
        <v/>
      </c>
      <c r="K176" s="14" t="str">
        <f>IF($A176="","",IF(AND((E176="Consignment"),(I176="Sold")),ROUND((H176*'Floor'!$B$3),2),0))</f>
        <v/>
      </c>
    </row>
    <row r="177" spans="1:11" x14ac:dyDescent="0.25">
      <c r="A177" s="11"/>
      <c r="H177" s="12"/>
      <c r="J177" s="13" t="str">
        <f>IF($A177="","",IF((I177="On floor"),(TODAY()-A177),""))</f>
        <v/>
      </c>
      <c r="K177" s="14" t="str">
        <f>IF($A177="","",IF(AND((E177="Consignment"),(I177="Sold")),ROUND((H177*'Floor'!$B$3),2),0))</f>
        <v/>
      </c>
    </row>
    <row r="178" spans="1:11" x14ac:dyDescent="0.25">
      <c r="A178" s="11"/>
      <c r="H178" s="12"/>
      <c r="J178" s="13" t="str">
        <f>IF($A178="","",IF((I178="On floor"),(TODAY()-A178),""))</f>
        <v/>
      </c>
      <c r="K178" s="14" t="str">
        <f>IF($A178="","",IF(AND((E178="Consignment"),(I178="Sold")),ROUND((H178*'Floor'!$B$3),2),0))</f>
        <v/>
      </c>
    </row>
    <row r="179" spans="1:11" x14ac:dyDescent="0.25">
      <c r="A179" s="11"/>
      <c r="H179" s="12"/>
      <c r="J179" s="13" t="str">
        <f>IF($A179="","",IF((I179="On floor"),(TODAY()-A179),""))</f>
        <v/>
      </c>
      <c r="K179" s="14" t="str">
        <f>IF($A179="","",IF(AND((E179="Consignment"),(I179="Sold")),ROUND((H179*'Floor'!$B$3),2),0))</f>
        <v/>
      </c>
    </row>
    <row r="180" spans="1:11" x14ac:dyDescent="0.25">
      <c r="A180" s="11"/>
      <c r="H180" s="12"/>
      <c r="J180" s="13" t="str">
        <f>IF($A180="","",IF((I180="On floor"),(TODAY()-A180),""))</f>
        <v/>
      </c>
      <c r="K180" s="14" t="str">
        <f>IF($A180="","",IF(AND((E180="Consignment"),(I180="Sold")),ROUND((H180*'Floor'!$B$3),2),0))</f>
        <v/>
      </c>
    </row>
    <row r="181" spans="1:11" x14ac:dyDescent="0.25">
      <c r="A181" s="11"/>
      <c r="H181" s="12"/>
      <c r="J181" s="13" t="str">
        <f>IF($A181="","",IF((I181="On floor"),(TODAY()-A181),""))</f>
        <v/>
      </c>
      <c r="K181" s="14" t="str">
        <f>IF($A181="","",IF(AND((E181="Consignment"),(I181="Sold")),ROUND((H181*'Floor'!$B$3),2),0))</f>
        <v/>
      </c>
    </row>
    <row r="182" spans="1:11" x14ac:dyDescent="0.25">
      <c r="A182" s="11"/>
      <c r="H182" s="12"/>
      <c r="J182" s="13" t="str">
        <f>IF($A182="","",IF((I182="On floor"),(TODAY()-A182),""))</f>
        <v/>
      </c>
      <c r="K182" s="14" t="str">
        <f>IF($A182="","",IF(AND((E182="Consignment"),(I182="Sold")),ROUND((H182*'Floor'!$B$3),2),0))</f>
        <v/>
      </c>
    </row>
    <row r="183" spans="1:11" x14ac:dyDescent="0.25">
      <c r="A183" s="11"/>
      <c r="H183" s="12"/>
      <c r="J183" s="13" t="str">
        <f>IF($A183="","",IF((I183="On floor"),(TODAY()-A183),""))</f>
        <v/>
      </c>
      <c r="K183" s="14" t="str">
        <f>IF($A183="","",IF(AND((E183="Consignment"),(I183="Sold")),ROUND((H183*'Floor'!$B$3),2),0))</f>
        <v/>
      </c>
    </row>
    <row r="184" spans="1:11" x14ac:dyDescent="0.25">
      <c r="A184" s="11"/>
      <c r="H184" s="12"/>
      <c r="J184" s="13" t="str">
        <f>IF($A184="","",IF((I184="On floor"),(TODAY()-A184),""))</f>
        <v/>
      </c>
      <c r="K184" s="14" t="str">
        <f>IF($A184="","",IF(AND((E184="Consignment"),(I184="Sold")),ROUND((H184*'Floor'!$B$3),2),0))</f>
        <v/>
      </c>
    </row>
    <row r="185" spans="1:11" x14ac:dyDescent="0.25">
      <c r="A185" s="11"/>
      <c r="H185" s="12"/>
      <c r="J185" s="13" t="str">
        <f>IF($A185="","",IF((I185="On floor"),(TODAY()-A185),""))</f>
        <v/>
      </c>
      <c r="K185" s="14" t="str">
        <f>IF($A185="","",IF(AND((E185="Consignment"),(I185="Sold")),ROUND((H185*'Floor'!$B$3),2),0))</f>
        <v/>
      </c>
    </row>
    <row r="186" spans="1:11" x14ac:dyDescent="0.25">
      <c r="A186" s="11"/>
      <c r="H186" s="12"/>
      <c r="J186" s="13" t="str">
        <f>IF($A186="","",IF((I186="On floor"),(TODAY()-A186),""))</f>
        <v/>
      </c>
      <c r="K186" s="14" t="str">
        <f>IF($A186="","",IF(AND((E186="Consignment"),(I186="Sold")),ROUND((H186*'Floor'!$B$3),2),0))</f>
        <v/>
      </c>
    </row>
    <row r="187" spans="1:11" x14ac:dyDescent="0.25">
      <c r="A187" s="11"/>
      <c r="H187" s="12"/>
      <c r="J187" s="13" t="str">
        <f>IF($A187="","",IF((I187="On floor"),(TODAY()-A187),""))</f>
        <v/>
      </c>
      <c r="K187" s="14" t="str">
        <f>IF($A187="","",IF(AND((E187="Consignment"),(I187="Sold")),ROUND((H187*'Floor'!$B$3),2),0))</f>
        <v/>
      </c>
    </row>
    <row r="188" spans="1:11" x14ac:dyDescent="0.25">
      <c r="A188" s="11"/>
      <c r="H188" s="12"/>
      <c r="J188" s="13" t="str">
        <f>IF($A188="","",IF((I188="On floor"),(TODAY()-A188),""))</f>
        <v/>
      </c>
      <c r="K188" s="14" t="str">
        <f>IF($A188="","",IF(AND((E188="Consignment"),(I188="Sold")),ROUND((H188*'Floor'!$B$3),2),0))</f>
        <v/>
      </c>
    </row>
    <row r="189" spans="1:11" x14ac:dyDescent="0.25">
      <c r="A189" s="11"/>
      <c r="H189" s="12"/>
      <c r="J189" s="13" t="str">
        <f>IF($A189="","",IF((I189="On floor"),(TODAY()-A189),""))</f>
        <v/>
      </c>
      <c r="K189" s="14" t="str">
        <f>IF($A189="","",IF(AND((E189="Consignment"),(I189="Sold")),ROUND((H189*'Floor'!$B$3),2),0))</f>
        <v/>
      </c>
    </row>
    <row r="190" spans="1:11" x14ac:dyDescent="0.25">
      <c r="A190" s="11"/>
      <c r="H190" s="12"/>
      <c r="J190" s="13" t="str">
        <f>IF($A190="","",IF((I190="On floor"),(TODAY()-A190),""))</f>
        <v/>
      </c>
      <c r="K190" s="14" t="str">
        <f>IF($A190="","",IF(AND((E190="Consignment"),(I190="Sold")),ROUND((H190*'Floor'!$B$3),2),0))</f>
        <v/>
      </c>
    </row>
    <row r="191" spans="1:11" x14ac:dyDescent="0.25">
      <c r="A191" s="11"/>
      <c r="H191" s="12"/>
      <c r="J191" s="13" t="str">
        <f>IF($A191="","",IF((I191="On floor"),(TODAY()-A191),""))</f>
        <v/>
      </c>
      <c r="K191" s="14" t="str">
        <f>IF($A191="","",IF(AND((E191="Consignment"),(I191="Sold")),ROUND((H191*'Floor'!$B$3),2),0))</f>
        <v/>
      </c>
    </row>
    <row r="192" spans="1:11" x14ac:dyDescent="0.25">
      <c r="A192" s="11"/>
      <c r="H192" s="12"/>
      <c r="J192" s="13" t="str">
        <f>IF($A192="","",IF((I192="On floor"),(TODAY()-A192),""))</f>
        <v/>
      </c>
      <c r="K192" s="14" t="str">
        <f>IF($A192="","",IF(AND((E192="Consignment"),(I192="Sold")),ROUND((H192*'Floor'!$B$3),2),0))</f>
        <v/>
      </c>
    </row>
    <row r="193" spans="1:11" x14ac:dyDescent="0.25">
      <c r="A193" s="11"/>
      <c r="H193" s="12"/>
      <c r="J193" s="13" t="str">
        <f>IF($A193="","",IF((I193="On floor"),(TODAY()-A193),""))</f>
        <v/>
      </c>
      <c r="K193" s="14" t="str">
        <f>IF($A193="","",IF(AND((E193="Consignment"),(I193="Sold")),ROUND((H193*'Floor'!$B$3),2),0))</f>
        <v/>
      </c>
    </row>
    <row r="194" spans="1:11" x14ac:dyDescent="0.25">
      <c r="A194" s="11"/>
      <c r="H194" s="12"/>
      <c r="J194" s="13" t="str">
        <f>IF($A194="","",IF((I194="On floor"),(TODAY()-A194),""))</f>
        <v/>
      </c>
      <c r="K194" s="14" t="str">
        <f>IF($A194="","",IF(AND((E194="Consignment"),(I194="Sold")),ROUND((H194*'Floor'!$B$3),2),0))</f>
        <v/>
      </c>
    </row>
    <row r="195" spans="1:11" x14ac:dyDescent="0.25">
      <c r="A195" s="11"/>
      <c r="H195" s="12"/>
      <c r="J195" s="13" t="str">
        <f>IF($A195="","",IF((I195="On floor"),(TODAY()-A195),""))</f>
        <v/>
      </c>
      <c r="K195" s="14" t="str">
        <f>IF($A195="","",IF(AND((E195="Consignment"),(I195="Sold")),ROUND((H195*'Floor'!$B$3),2),0))</f>
        <v/>
      </c>
    </row>
    <row r="196" spans="1:11" x14ac:dyDescent="0.25">
      <c r="A196" s="11"/>
      <c r="H196" s="12"/>
      <c r="J196" s="13" t="str">
        <f>IF($A196="","",IF((I196="On floor"),(TODAY()-A196),""))</f>
        <v/>
      </c>
      <c r="K196" s="14" t="str">
        <f>IF($A196="","",IF(AND((E196="Consignment"),(I196="Sold")),ROUND((H196*'Floor'!$B$3),2),0))</f>
        <v/>
      </c>
    </row>
    <row r="197" spans="1:11" x14ac:dyDescent="0.25">
      <c r="A197" s="11"/>
      <c r="H197" s="12"/>
      <c r="J197" s="13" t="str">
        <f>IF($A197="","",IF((I197="On floor"),(TODAY()-A197),""))</f>
        <v/>
      </c>
      <c r="K197" s="14" t="str">
        <f>IF($A197="","",IF(AND((E197="Consignment"),(I197="Sold")),ROUND((H197*'Floor'!$B$3),2),0))</f>
        <v/>
      </c>
    </row>
    <row r="198" spans="1:11" x14ac:dyDescent="0.25">
      <c r="A198" s="11"/>
      <c r="H198" s="12"/>
      <c r="J198" s="13" t="str">
        <f>IF($A198="","",IF((I198="On floor"),(TODAY()-A198),""))</f>
        <v/>
      </c>
      <c r="K198" s="14" t="str">
        <f>IF($A198="","",IF(AND((E198="Consignment"),(I198="Sold")),ROUND((H198*'Floor'!$B$3),2),0))</f>
        <v/>
      </c>
    </row>
    <row r="199" spans="1:11" x14ac:dyDescent="0.25">
      <c r="A199" s="11"/>
      <c r="H199" s="12"/>
      <c r="J199" s="13" t="str">
        <f>IF($A199="","",IF((I199="On floor"),(TODAY()-A199),""))</f>
        <v/>
      </c>
      <c r="K199" s="14" t="str">
        <f>IF($A199="","",IF(AND((E199="Consignment"),(I199="Sold")),ROUND((H199*'Floor'!$B$3),2),0))</f>
        <v/>
      </c>
    </row>
    <row r="200" spans="1:11" x14ac:dyDescent="0.25">
      <c r="A200" s="11"/>
      <c r="H200" s="12"/>
      <c r="J200" s="13" t="str">
        <f>IF($A200="","",IF((I200="On floor"),(TODAY()-A200),""))</f>
        <v/>
      </c>
      <c r="K200" s="14" t="str">
        <f>IF($A200="","",IF(AND((E200="Consignment"),(I200="Sold")),ROUND((H200*'Floor'!$B$3),2),0))</f>
        <v/>
      </c>
    </row>
    <row r="201" spans="1:11" x14ac:dyDescent="0.25">
      <c r="A201" s="11"/>
      <c r="H201" s="12"/>
      <c r="J201" s="13" t="str">
        <f>IF($A201="","",IF((I201="On floor"),(TODAY()-A201),""))</f>
        <v/>
      </c>
      <c r="K201" s="14" t="str">
        <f>IF($A201="","",IF(AND((E201="Consignment"),(I201="Sold")),ROUND((H201*'Floor'!$B$3),2),0))</f>
        <v/>
      </c>
    </row>
  </sheetData>
  <autoFilter ref="A1:K1"/>
  <conditionalFormatting sqref="J2:J201">
    <cfRule type="expression" dxfId="0" priority="1">
      <formula>AND(J2&lt;&gt;"",J2&gt;30)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Clothing, Furniture, Housewares, Electronics, Books and media, Toys" sqref="D2:D201">
      <formula1>"Clothing,Furniture,Housewares,Electronics,Books and media,Toys"</formula1>
    </dataValidation>
    <dataValidation type="list" allowBlank="1" showErrorMessage="1" errorTitle="Pick from the list" error="Choose one of: Donation, Consignment, Purchase" sqref="E2:E201">
      <formula1>"Donation,Consignment,Purchase"</formula1>
    </dataValidation>
    <dataValidation type="list" allowBlank="1" showErrorMessage="1" errorTitle="Pick from the list" error="Choose one of: New with tags, Excellent, Good, Fair" sqref="G2:G201">
      <formula1>"New with tags,Excellent,Good,Fair"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Processing, On floor, Sold, Recycled / donated out" sqref="I2:I201">
      <formula1>"Processing,On floor,Sold,Recycled / donated out"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15</v>
      </c>
      <c r="B1" s="15" t="s">
        <v>50</v>
      </c>
      <c r="C1" s="15" t="s">
        <v>51</v>
      </c>
    </row>
    <row r="2" spans="1:3" x14ac:dyDescent="0.25">
      <c r="A2" s="16" t="s">
        <v>52</v>
      </c>
      <c r="B2" s="17"/>
      <c r="C2" s="17"/>
    </row>
    <row r="3" spans="1:3" x14ac:dyDescent="0.25">
      <c r="A3" t="s">
        <v>53</v>
      </c>
      <c r="B3" s="18">
        <v>0.4</v>
      </c>
      <c r="C3" s="19" t="s">
        <v>54</v>
      </c>
    </row>
    <row r="4" spans="1:3" x14ac:dyDescent="0.25">
      <c r="A4" s="16" t="s">
        <v>55</v>
      </c>
      <c r="B4" s="17"/>
      <c r="C4" s="17"/>
    </row>
    <row r="5" spans="1:2" x14ac:dyDescent="0.25">
      <c r="A5" t="s">
        <v>56</v>
      </c>
      <c r="B5" s="20">
        <f>COUNTIF('Intake'!$I$2:$I$201,"On floor")</f>
        <v>2</v>
      </c>
    </row>
    <row r="6" spans="1:3" x14ac:dyDescent="0.25">
      <c r="A6" t="s">
        <v>57</v>
      </c>
      <c r="B6" s="20">
        <f>COUNTIF('Intake'!$J$2:$J$201,"&gt;30")</f>
        <v>1</v>
      </c>
      <c r="C6" s="19" t="s">
        <v>58</v>
      </c>
    </row>
    <row r="7" spans="1:3" x14ac:dyDescent="0.25">
      <c r="A7" s="16" t="s">
        <v>59</v>
      </c>
      <c r="B7" s="17"/>
      <c r="C7" s="17"/>
    </row>
    <row r="8" spans="1:2" x14ac:dyDescent="0.25">
      <c r="A8" t="s">
        <v>60</v>
      </c>
      <c r="B8" s="21">
        <f>SUM('Intake'!$K$2:$K$201)</f>
        <v>56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Intake</vt:lpstr>
      <vt:lpstr>Floor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