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Estimate" state="visible" r:id="rId5"/>
  </sheets>
  <calcPr calcId="171027" fullCalcOnLoad="1"/>
</workbook>
</file>

<file path=xl/sharedStrings.xml><?xml version="1.0" encoding="utf-8"?>
<sst xmlns="http://schemas.openxmlformats.org/spreadsheetml/2006/main" count="41" uniqueCount="41">
  <si>
    <t>Sunroom Estimate Calculator</t>
  </si>
  <si>
    <t>A free estimate calculator for sunroom builders: price by square foot with glass, frame, and labor margin in Sheets or Excel.</t>
  </si>
  <si>
    <t>Quick start</t>
  </si>
  <si>
    <t>Type your numbers into the yellow cells; grey cells calculate automatically.</t>
  </si>
  <si>
    <t>Enter room size and glass area; four-season rooms need insulated glass, a real foundation and HVAC.</t>
  </si>
  <si>
    <t>Add labor, permits and markup. Price rounds up to the next $100 and shows price per square foot of floor.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</si>
  <si>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</si>
  <si>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</si>
  <si>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</si>
  <si>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</si>
  <si>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</si>
  <si>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</si>
  <si>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</si>
  <si>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</si>
  <si>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Value</t>
  </si>
  <si>
    <t>Notes</t>
  </si>
  <si>
    <t>Room</t>
  </si>
  <si>
    <t>Length (ft)</t>
  </si>
  <si>
    <t>Width (ft)</t>
  </si>
  <si>
    <t>Room type</t>
  </si>
  <si>
    <t>Four-season</t>
  </si>
  <si>
    <t>Glass area (sq ft)</t>
  </si>
  <si>
    <t>Walls + any roof glazing.</t>
  </si>
  <si>
    <t>Your costs</t>
  </si>
  <si>
    <t>Glass cost per sq ft</t>
  </si>
  <si>
    <t>Frame and roof per floor sq ft</t>
  </si>
  <si>
    <t>Foundation / slab per sq ft</t>
  </si>
  <si>
    <t>Electrical</t>
  </si>
  <si>
    <t>HVAC (mini-split)</t>
  </si>
  <si>
    <t>Set to 0 for a three-season room.</t>
  </si>
  <si>
    <t>Labor hours</t>
  </si>
  <si>
    <t>Labor rate</t>
  </si>
  <si>
    <t>Permits and plans</t>
  </si>
  <si>
    <t>Markup</t>
  </si>
  <si>
    <t>Estimate</t>
  </si>
  <si>
    <t>Floor area (sq ft)</t>
  </si>
  <si>
    <t>Materials and subs</t>
  </si>
  <si>
    <t>Labor</t>
  </si>
  <si>
    <t>Job cost</t>
  </si>
  <si>
    <t>Price</t>
  </si>
  <si>
    <t>Price per sq 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</si>
</sst>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0" fontId="6" fillId="0" borderId="0" xfId="0" applyFont="1" applyAlignment="1">
      <alignment wrapText="1"/>
    </xf>
    <xf numFmtId="164" fontId="0" fillId="2" borderId="1" xfId="0" applyNumberFormat="1" applyFill="1" applyBorder="1"/>
    <xf numFmtId="165" fontId="0" fillId="2" borderId="1" xfId="0" applyNumberFormat="1" applyFill="1" applyBorder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0" t="s">
        <v>13</v>
      </c>
      <c r="B1" s="10" t="s">
        <v>14</v>
      </c>
      <c r="C1" s="10" t="s">
        <v>15</v>
      </c>
    </row>
    <row r="2" spans="1:3" x14ac:dyDescent="0.25">
      <c r="A2" s="11" t="s">
        <v>16</v>
      </c>
      <c r="B2" s="12"/>
      <c r="C2" s="12"/>
    </row>
    <row r="3" spans="1:2" x14ac:dyDescent="0.25">
      <c r="A3" t="s">
        <v>17</v>
      </c>
      <c r="B3" s="13">
        <v>16</v>
      </c>
    </row>
    <row r="4" spans="1:2" x14ac:dyDescent="0.25">
      <c r="A4" t="s">
        <v>18</v>
      </c>
      <c r="B4" s="13">
        <v>12</v>
      </c>
    </row>
    <row r="5" spans="1:2" x14ac:dyDescent="0.25">
      <c r="A5" t="s">
        <v>19</v>
      </c>
      <c r="B5" s="5" t="s">
        <v>20</v>
      </c>
    </row>
    <row r="6" spans="1:3" x14ac:dyDescent="0.25">
      <c r="A6" t="s">
        <v>21</v>
      </c>
      <c r="B6" s="13">
        <v>260</v>
      </c>
      <c r="C6" s="14" t="s">
        <v>22</v>
      </c>
    </row>
    <row r="7" spans="1:3" x14ac:dyDescent="0.25">
      <c r="A7" s="11" t="s">
        <v>23</v>
      </c>
      <c r="B7" s="12"/>
      <c r="C7" s="12"/>
    </row>
    <row r="8" spans="1:2" x14ac:dyDescent="0.25">
      <c r="A8" t="s">
        <v>24</v>
      </c>
      <c r="B8" s="15">
        <v>32</v>
      </c>
    </row>
    <row r="9" spans="1:2" x14ac:dyDescent="0.25">
      <c r="A9" t="s">
        <v>25</v>
      </c>
      <c r="B9" s="15">
        <v>68</v>
      </c>
    </row>
    <row r="10" spans="1:2" x14ac:dyDescent="0.25">
      <c r="A10" t="s">
        <v>26</v>
      </c>
      <c r="B10" s="15">
        <v>14</v>
      </c>
    </row>
    <row r="11" spans="1:2" x14ac:dyDescent="0.25">
      <c r="A11" t="s">
        <v>27</v>
      </c>
      <c r="B11" s="15">
        <v>1800</v>
      </c>
    </row>
    <row r="12" spans="1:3" x14ac:dyDescent="0.25">
      <c r="A12" t="s">
        <v>28</v>
      </c>
      <c r="B12" s="15">
        <v>3600</v>
      </c>
      <c r="C12" s="14" t="s">
        <v>29</v>
      </c>
    </row>
    <row r="13" spans="1:2" x14ac:dyDescent="0.25">
      <c r="A13" t="s">
        <v>30</v>
      </c>
      <c r="B13" s="13">
        <v>140</v>
      </c>
    </row>
    <row r="14" spans="1:2" x14ac:dyDescent="0.25">
      <c r="A14" t="s">
        <v>31</v>
      </c>
      <c r="B14" s="15">
        <v>55</v>
      </c>
    </row>
    <row r="15" spans="1:2" x14ac:dyDescent="0.25">
      <c r="A15" t="s">
        <v>32</v>
      </c>
      <c r="B15" s="15">
        <v>1400</v>
      </c>
    </row>
    <row r="16" spans="1:2" x14ac:dyDescent="0.25">
      <c r="A16" t="s">
        <v>33</v>
      </c>
      <c r="B16" s="16">
        <v>0.3</v>
      </c>
    </row>
    <row r="17" spans="1:3" x14ac:dyDescent="0.25">
      <c r="A17" s="11" t="s">
        <v>34</v>
      </c>
      <c r="B17" s="12"/>
      <c r="C17" s="12"/>
    </row>
    <row r="18" spans="1:2" x14ac:dyDescent="0.25">
      <c r="A18" t="s">
        <v>35</v>
      </c>
      <c r="B18" s="17">
        <f>('Estimate'!$B$3*'Estimate'!$B$4)</f>
        <v>192</v>
      </c>
    </row>
    <row r="19" spans="1:2" x14ac:dyDescent="0.25">
      <c r="A19" t="s">
        <v>36</v>
      </c>
      <c r="B19" s="18">
        <f>(((('Estimate'!$B$6*'Estimate'!$B$8)+('Estimate'!$B$18*('Estimate'!$B$9+'Estimate'!$B$10)))+'Estimate'!$B$11)+'Estimate'!$B$12)</f>
        <v>29464</v>
      </c>
    </row>
    <row r="20" spans="1:2" x14ac:dyDescent="0.25">
      <c r="A20" t="s">
        <v>37</v>
      </c>
      <c r="B20" s="18">
        <f>('Estimate'!$B$13*'Estimate'!$B$14)</f>
        <v>7700</v>
      </c>
    </row>
    <row r="21" spans="1:2" x14ac:dyDescent="0.25">
      <c r="A21" t="s">
        <v>38</v>
      </c>
      <c r="B21" s="18">
        <f>(('Estimate'!$B$19+'Estimate'!$B$20)+'Estimate'!$B$15)</f>
        <v>38564</v>
      </c>
    </row>
    <row r="22" spans="1:2" x14ac:dyDescent="0.25">
      <c r="A22" t="s">
        <v>39</v>
      </c>
      <c r="B22" s="18">
        <f>CEILING(('Estimate'!$B$21*(1+'Estimate'!$B$16)),100)</f>
        <v>50200</v>
      </c>
    </row>
    <row r="23" spans="1:2" x14ac:dyDescent="0.25">
      <c r="A23" t="s">
        <v>40</v>
      </c>
      <c r="B23" s="18">
        <f>IFERROR(('Estimate'!$B$22/'Estimate'!$B$18),0)</f>
        <v>261.4583333333333</v>
      </c>
    </row>
  </sheetData>
  <dataValidations count="5">
    <dataValidation type="decimal" operator="greaterThanOrEqual" allowBlank="1" showErrorMessage="1" errorTitle="Number expected" error="Enter a number." sqref="B10:B16">
      <formula1>-1000000000000</formula1>
    </dataValidation>
    <dataValidation type="decimal" operator="greaterThanOrEqual" allowBlank="1" showErrorMessage="1" errorTitle="Number expected" error="Enter a number." sqref="B3:B4">
      <formula1>-1000000000000</formula1>
    </dataValidation>
    <dataValidation type="list" allowBlank="1" showErrorMessage="1" errorTitle="Pick from the list" error="Choose one of: Four-season, Three-season" sqref="B5">
      <formula1>"Four-season,Three-season"</formula1>
    </dataValidation>
    <dataValidation type="decimal" operator="greaterThanOrEqual" allowBlank="1" showErrorMessage="1" errorTitle="Number expected" error="Enter a number." sqref="B6">
      <formula1>-1000000000000</formula1>
    </dataValidation>
    <dataValidation type="decimal" operator="greaterThanOrEqual" allowBlank="1" showErrorMessage="1" errorTitle="Number expected" error="Enter a number." sqref="B8:B1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