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<sst xmlns="http://schemas.openxmlformats.org/spreadsheetml/2006/main" count="59" uniqueCount="52">
  <si>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Stucco Estimate Calculator</t>
  </si>
  <si>
    <t>A free estimate calculator for stucco contractors: price by square foot with lath, coats, and labor margin in Google Sheets or Excel.</t>
  </si>
  <si>
    <t>Quick start</t>
  </si>
  <si>
    <t>Open the Line items tab and replace the sample rows with your own — one row per entry. Formulas fill in automatically for new rows.</t>
  </si>
  <si>
    <t>Price three-coat by square foot of wall; one-coat systems drop the brown coat line.</t>
  </si>
  <si>
    <t>Allow cure time between coats in the schedule; scaffolding is rented by the week, so time adds cost.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</si>
  <si>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</si>
  <si>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</si>
  <si>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</si>
  <si>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</si>
  <si>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</si>
  <si>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</si>
  <si>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</si>
  <si>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</si>
  <si>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</si>
  <si>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</si>
  <si>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</si>
  <si>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</si>
  <si>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</si>
  <si>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Weather barrier (2 layers) and metal lath</t>
  </si>
  <si>
    <t>Lath</t>
  </si>
  <si>
    <t>sq ft</t>
  </si>
  <si>
    <t>Scratch and brown coats</t>
  </si>
  <si>
    <t>Base coats</t>
  </si>
  <si>
    <t>Acrylic finish coat</t>
  </si>
  <si>
    <t>Finish coat</t>
  </si>
  <si>
    <t>Weep screed and casing bead</t>
  </si>
  <si>
    <t>linear ft</t>
  </si>
  <si>
    <t>Scaffolding rental</t>
  </si>
  <si>
    <t>Scaffolding</t>
  </si>
  <si>
    <t>week</t>
  </si>
  <si>
    <t>Plaster crew</t>
  </si>
  <si>
    <t>Labor</t>
  </si>
  <si>
    <t>Masking, cleanup and haul</t>
  </si>
  <si>
    <t>Other</t>
  </si>
  <si>
    <t>job</t>
  </si>
  <si>
    <t>Value</t>
  </si>
  <si>
    <t>Notes</t>
  </si>
  <si>
    <t>Job</t>
  </si>
  <si>
    <t>Three-coat stucco, two-story addition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</si>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</sst>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1800</v>
      </c>
      <c r="D2" t="s">
        <v>21</v>
      </c>
      <c r="E2" s="12">
        <v>0.85</v>
      </c>
      <c r="F2" s="13">
        <f>IF($A2="","",(C2*E2))</f>
        <v>1530</v>
      </c>
    </row>
    <row r="3" spans="1:6" x14ac:dyDescent="0.25">
      <c r="A3" t="s">
        <v>22</v>
      </c>
      <c r="B3" t="s">
        <v>23</v>
      </c>
      <c r="C3" s="11">
        <v>1800</v>
      </c>
      <c r="D3" t="s">
        <v>21</v>
      </c>
      <c r="E3" s="12">
        <v>1.1</v>
      </c>
      <c r="F3" s="13">
        <f>IF($A3="","",(C3*E3))</f>
        <v>1980.0000000000002</v>
      </c>
    </row>
    <row r="4" spans="1:6" x14ac:dyDescent="0.25">
      <c r="A4" t="s">
        <v>24</v>
      </c>
      <c r="B4" t="s">
        <v>25</v>
      </c>
      <c r="C4" s="11">
        <v>1800</v>
      </c>
      <c r="D4" t="s">
        <v>21</v>
      </c>
      <c r="E4" s="12">
        <v>0.95</v>
      </c>
      <c r="F4" s="13">
        <f>IF($A4="","",(C4*E4))</f>
        <v>1710</v>
      </c>
    </row>
    <row r="5" spans="1:6" x14ac:dyDescent="0.25">
      <c r="A5" t="s">
        <v>26</v>
      </c>
      <c r="B5" t="s">
        <v>20</v>
      </c>
      <c r="C5" s="11">
        <v>420</v>
      </c>
      <c r="D5" t="s">
        <v>27</v>
      </c>
      <c r="E5" s="12">
        <v>1.4</v>
      </c>
      <c r="F5" s="13">
        <f>IF($A5="","",(C5*E5))</f>
        <v>588</v>
      </c>
    </row>
    <row r="6" spans="1:6" x14ac:dyDescent="0.25">
      <c r="A6" t="s">
        <v>28</v>
      </c>
      <c r="B6" t="s">
        <v>29</v>
      </c>
      <c r="C6" s="11">
        <v>3</v>
      </c>
      <c r="D6" t="s">
        <v>30</v>
      </c>
      <c r="E6" s="12">
        <v>450</v>
      </c>
      <c r="F6" s="13">
        <f>IF($A6="","",(C6*E6))</f>
        <v>1350</v>
      </c>
    </row>
    <row r="7" spans="1:6" x14ac:dyDescent="0.25">
      <c r="A7" t="s">
        <v>31</v>
      </c>
      <c r="B7" t="s">
        <v>32</v>
      </c>
      <c r="C7" s="11">
        <v>1800</v>
      </c>
      <c r="D7" t="s">
        <v>21</v>
      </c>
      <c r="E7" s="12">
        <v>3.6</v>
      </c>
      <c r="F7" s="13">
        <f>IF($A7="","",(C7*E7))</f>
        <v>6480</v>
      </c>
    </row>
    <row r="8" spans="1:6" x14ac:dyDescent="0.25">
      <c r="A8" t="s">
        <v>33</v>
      </c>
      <c r="B8" t="s">
        <v>34</v>
      </c>
      <c r="C8" s="11">
        <v>1</v>
      </c>
      <c r="D8" t="s">
        <v>35</v>
      </c>
      <c r="E8" s="12">
        <v>600</v>
      </c>
      <c r="F8" s="13">
        <f>IF($A8="","",(C8*E8))</f>
        <v>600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ath, Base coats, Finish coat, Scaffolding, Labor, Other" sqref="B2:B201">
      <formula1>"Lath,Base coats,Finish coat,Scaffolding,Labor,Other"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38</v>
      </c>
      <c r="B3" s="5" t="s">
        <v>39</v>
      </c>
    </row>
    <row r="4" spans="1:3" x14ac:dyDescent="0.25">
      <c r="A4" s="15" t="s">
        <v>40</v>
      </c>
      <c r="B4" s="16"/>
      <c r="C4" s="16"/>
    </row>
    <row r="5" spans="1:3" x14ac:dyDescent="0.25">
      <c r="A5" t="s">
        <v>41</v>
      </c>
      <c r="B5" s="17">
        <v>0.12</v>
      </c>
      <c r="C5" s="18" t="s">
        <v>42</v>
      </c>
    </row>
    <row r="6" spans="1:3" x14ac:dyDescent="0.25">
      <c r="A6" t="s">
        <v>43</v>
      </c>
      <c r="B6" s="17">
        <v>0.3</v>
      </c>
      <c r="C6" s="18" t="s">
        <v>44</v>
      </c>
    </row>
    <row r="7" spans="1:3" x14ac:dyDescent="0.25">
      <c r="A7" s="15" t="s">
        <v>45</v>
      </c>
      <c r="B7" s="16"/>
      <c r="C7" s="16"/>
    </row>
    <row r="8" spans="1:2" x14ac:dyDescent="0.25">
      <c r="A8" t="s">
        <v>46</v>
      </c>
      <c r="B8" s="19">
        <f>SUM('Line items'!$F$2:$F$201)</f>
        <v>14238</v>
      </c>
    </row>
    <row r="9" spans="1:2" x14ac:dyDescent="0.25">
      <c r="A9" t="s">
        <v>47</v>
      </c>
      <c r="B9" s="19">
        <f>ROUND(('Bid'!$B$8*'Bid'!$B$5),2)</f>
        <v>1708.56</v>
      </c>
    </row>
    <row r="10" spans="1:2" x14ac:dyDescent="0.25">
      <c r="A10" t="s">
        <v>48</v>
      </c>
      <c r="B10" s="19">
        <f>('Bid'!$B$8+'Bid'!$B$9)</f>
        <v>15946.56</v>
      </c>
    </row>
    <row r="11" spans="1:3" x14ac:dyDescent="0.25">
      <c r="A11" t="s">
        <v>45</v>
      </c>
      <c r="B11" s="19">
        <f>CEILING(('Bid'!$B$10/(1-'Bid'!$B$6)),100)</f>
        <v>22800</v>
      </c>
      <c r="C11" s="18" t="s">
        <v>49</v>
      </c>
    </row>
    <row r="12" spans="1:2" x14ac:dyDescent="0.25">
      <c r="A12" t="s">
        <v>50</v>
      </c>
      <c r="B12" s="19">
        <f>('Bid'!$B$11-'Bid'!$B$10)</f>
        <v>6853.4400000000005</v>
      </c>
    </row>
    <row r="13" spans="1:2" x14ac:dyDescent="0.25">
      <c r="A13" t="s">
        <v>51</v>
      </c>
      <c r="B13" s="20">
        <f>IFERROR((('Bid'!$B$11/'Bid'!$B$10)-1),0)</f>
        <v>0.4297754500030102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