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Usage" state="visible" r:id="rId5"/>
    <sheet sheetId="3" name="Estimate" state="visible" r:id="rId6"/>
  </sheets>
  <calcPr calcId="171027" fullCalcOnLoad="1"/>
</workbook>
</file>

<file path=xl/sharedStrings.xml><?xml version="1.0" encoding="utf-8"?>
<sst xmlns="http://schemas.openxmlformats.org/spreadsheetml/2006/main" count="49" uniqueCount="49">
  <si>
    <t>Solar Savings Estimator</t>
  </si>
  <si>
    <t>A free solar savings spreadsheet: estimate bill offset, monthly savings, lifetime savings, and ROI from usage and rate, in Google Sheets and Excel.</t>
  </si>
  <si>
    <t>Quick start</t>
  </si>
  <si>
    <t>Open the Usage tab and replace the sample rows with your own — one row per entry. Formulas fill in automatically for new rows.</t>
  </si>
  <si>
    <t>Enter 12 months of usage from the bill and production from a modeling tool (such as PVWatts) for the actual roof.</t>
  </si>
  <si>
    <t>This is an estimate: rates, export credits, shading and degradation change results. Do not promise savings; tax credit eligibility depends on the customer's own tax situation.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</si>
  <si>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</si>
  <si>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</si>
  <si>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</si>
  <si>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</si>
  <si>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</si>
  <si>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</si>
  <si>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</si>
  <si>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Month</t>
  </si>
  <si>
    <t>Usage (kWh)</t>
  </si>
  <si>
    <t>Est. solar production (kWh)</t>
  </si>
  <si>
    <t>Offset</t>
  </si>
  <si>
    <t>Bill savings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</si>
  <si>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</si>
  <si>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</si>
  <si>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</si>
  <si>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</si>
  <si>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</si>
  <si>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</si>
  <si>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</si>
  <si>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</si>
  <si>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</si>
  <si>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</si>
  <si>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</si>
  <si>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</si>
  <si>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Item</t>
  </si>
  <si>
    <t>Value</t>
  </si>
  <si>
    <t>Notes</t>
  </si>
  <si>
    <t>System</t>
  </si>
  <si>
    <t>System size (kW DC)</t>
  </si>
  <si>
    <t>Installed cost</t>
  </si>
  <si>
    <t>Incentives (your eligibility)</t>
  </si>
  <si>
    <t>Enter only incentives the customer has confirmed they qualify for.</t>
  </si>
  <si>
    <t>Rates</t>
  </si>
  <si>
    <t>Electric rate per kWh</t>
  </si>
  <si>
    <t>From the customer's bill.</t>
  </si>
  <si>
    <t>Export credit per kWh</t>
  </si>
  <si>
    <t>Net metering or export rate from the utility tariff.</t>
  </si>
  <si>
    <t>Results</t>
  </si>
  <si>
    <t>Annual usage (kWh)</t>
  </si>
  <si>
    <t>Annual production (kWh)</t>
  </si>
  <si>
    <t>Annual offset</t>
  </si>
  <si>
    <t>Year 1 savings</t>
  </si>
  <si>
    <t>Simple payback 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</si>
</sst>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4" fontId="0" fillId="2" borderId="1" xfId="0" applyNumberFormat="1" applyFill="1" applyBorder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0" customWidth="1"/>
    <col min="4" max="4" width="11" customWidth="1"/>
    <col min="5" max="5" width="15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s="11">
        <v>980</v>
      </c>
      <c r="C2" s="11">
        <v>520</v>
      </c>
      <c r="D2" s="12">
        <f>IF($A2="","",IFERROR(MIN(1,(C2/B2)),0))</f>
        <v>0.5306122448979592</v>
      </c>
      <c r="E2" s="13">
        <f>IF($A2="","",ROUND(((MIN(B2,C2)*'Estimate'!$B$7)+(MAX(0,(C2-B2))*'Estimate'!$B$8)),2))</f>
        <v>93.6</v>
      </c>
    </row>
    <row r="3" spans="1:5" x14ac:dyDescent="0.25">
      <c r="A3" t="s">
        <v>19</v>
      </c>
      <c r="B3" s="11">
        <v>900</v>
      </c>
      <c r="C3" s="11">
        <v>610</v>
      </c>
      <c r="D3" s="12">
        <f>IF($A3="","",IFERROR(MIN(1,(C3/B3)),0))</f>
        <v>0.6777777777777778</v>
      </c>
      <c r="E3" s="13">
        <f>IF($A3="","",ROUND(((MIN(B3,C3)*'Estimate'!$B$7)+(MAX(0,(C3-B3))*'Estimate'!$B$8)),2))</f>
        <v>109.8</v>
      </c>
    </row>
    <row r="4" spans="1:5" x14ac:dyDescent="0.25">
      <c r="A4" t="s">
        <v>20</v>
      </c>
      <c r="B4" s="11">
        <v>820</v>
      </c>
      <c r="C4" s="11">
        <v>820</v>
      </c>
      <c r="D4" s="12">
        <f>IF($A4="","",IFERROR(MIN(1,(C4/B4)),0))</f>
        <v>1</v>
      </c>
      <c r="E4" s="13">
        <f>IF($A4="","",ROUND(((MIN(B4,C4)*'Estimate'!$B$7)+(MAX(0,(C4-B4))*'Estimate'!$B$8)),2))</f>
        <v>147.6</v>
      </c>
    </row>
    <row r="5" spans="1:5" x14ac:dyDescent="0.25">
      <c r="A5" t="s">
        <v>21</v>
      </c>
      <c r="B5" s="11">
        <v>760</v>
      </c>
      <c r="C5" s="11">
        <v>940</v>
      </c>
      <c r="D5" s="12">
        <f>IF($A5="","",IFERROR(MIN(1,(C5/B5)),0))</f>
        <v>1</v>
      </c>
      <c r="E5" s="13">
        <f>IF($A5="","",ROUND(((MIN(B5,C5)*'Estimate'!$B$7)+(MAX(0,(C5-B5))*'Estimate'!$B$8)),2))</f>
        <v>151.2</v>
      </c>
    </row>
    <row r="6" spans="1:5" x14ac:dyDescent="0.25">
      <c r="A6" t="s">
        <v>22</v>
      </c>
      <c r="B6" s="11">
        <v>840</v>
      </c>
      <c r="C6" s="11">
        <v>1050</v>
      </c>
      <c r="D6" s="12">
        <f>IF($A6="","",IFERROR(MIN(1,(C6/B6)),0))</f>
        <v>1</v>
      </c>
      <c r="E6" s="13">
        <f>IF($A6="","",ROUND(((MIN(B6,C6)*'Estimate'!$B$7)+(MAX(0,(C6-B6))*'Estimate'!$B$8)),2))</f>
        <v>168</v>
      </c>
    </row>
    <row r="7" spans="1:5" x14ac:dyDescent="0.25">
      <c r="A7" t="s">
        <v>23</v>
      </c>
      <c r="B7" s="11">
        <v>1100</v>
      </c>
      <c r="C7" s="11">
        <v>1120</v>
      </c>
      <c r="D7" s="12">
        <f>IF($A7="","",IFERROR(MIN(1,(C7/B7)),0))</f>
        <v>1</v>
      </c>
      <c r="E7" s="13">
        <f>IF($A7="","",ROUND(((MIN(B7,C7)*'Estimate'!$B$7)+(MAX(0,(C7-B7))*'Estimate'!$B$8)),2))</f>
        <v>199.6</v>
      </c>
    </row>
    <row r="8" spans="1:5" x14ac:dyDescent="0.25">
      <c r="A8" t="s">
        <v>24</v>
      </c>
      <c r="B8" s="11">
        <v>1300</v>
      </c>
      <c r="C8" s="11">
        <v>1150</v>
      </c>
      <c r="D8" s="12">
        <f>IF($A8="","",IFERROR(MIN(1,(C8/B8)),0))</f>
        <v>0.8846153846153846</v>
      </c>
      <c r="E8" s="13">
        <f>IF($A8="","",ROUND(((MIN(B8,C8)*'Estimate'!$B$7)+(MAX(0,(C8-B8))*'Estimate'!$B$8)),2))</f>
        <v>207</v>
      </c>
    </row>
    <row r="9" spans="1:5" x14ac:dyDescent="0.25">
      <c r="A9" t="s">
        <v>25</v>
      </c>
      <c r="B9" s="11">
        <v>1250</v>
      </c>
      <c r="C9" s="11">
        <v>1080</v>
      </c>
      <c r="D9" s="12">
        <f>IF($A9="","",IFERROR(MIN(1,(C9/B9)),0))</f>
        <v>0.864</v>
      </c>
      <c r="E9" s="13">
        <f>IF($A9="","",ROUND(((MIN(B9,C9)*'Estimate'!$B$7)+(MAX(0,(C9-B9))*'Estimate'!$B$8)),2))</f>
        <v>194.4</v>
      </c>
    </row>
    <row r="10" spans="1:5" x14ac:dyDescent="0.25">
      <c r="A10" t="s">
        <v>26</v>
      </c>
      <c r="B10" s="11">
        <v>960</v>
      </c>
      <c r="C10" s="11">
        <v>900</v>
      </c>
      <c r="D10" s="12">
        <f>IF($A10="","",IFERROR(MIN(1,(C10/B10)),0))</f>
        <v>0.9375</v>
      </c>
      <c r="E10" s="13">
        <f>IF($A10="","",ROUND(((MIN(B10,C10)*'Estimate'!$B$7)+(MAX(0,(C10-B10))*'Estimate'!$B$8)),2))</f>
        <v>162</v>
      </c>
    </row>
    <row r="11" spans="1:5" x14ac:dyDescent="0.25">
      <c r="A11" t="s">
        <v>27</v>
      </c>
      <c r="B11" s="11">
        <v>780</v>
      </c>
      <c r="C11" s="11">
        <v>760</v>
      </c>
      <c r="D11" s="12">
        <f>IF($A11="","",IFERROR(MIN(1,(C11/B11)),0))</f>
        <v>0.9743589743589743</v>
      </c>
      <c r="E11" s="13">
        <f>IF($A11="","",ROUND(((MIN(B11,C11)*'Estimate'!$B$7)+(MAX(0,(C11-B11))*'Estimate'!$B$8)),2))</f>
        <v>136.8</v>
      </c>
    </row>
    <row r="12" spans="1:5" x14ac:dyDescent="0.25">
      <c r="A12" t="s">
        <v>28</v>
      </c>
      <c r="B12" s="11">
        <v>820</v>
      </c>
      <c r="C12" s="11">
        <v>560</v>
      </c>
      <c r="D12" s="12">
        <f>IF($A12="","",IFERROR(MIN(1,(C12/B12)),0))</f>
        <v>0.6829268292682927</v>
      </c>
      <c r="E12" s="13">
        <f>IF($A12="","",ROUND(((MIN(B12,C12)*'Estimate'!$B$7)+(MAX(0,(C12-B12))*'Estimate'!$B$8)),2))</f>
        <v>100.8</v>
      </c>
    </row>
    <row r="13" spans="1:5" x14ac:dyDescent="0.25">
      <c r="A13" t="s">
        <v>29</v>
      </c>
      <c r="B13" s="11">
        <v>1000</v>
      </c>
      <c r="C13" s="11">
        <v>480</v>
      </c>
      <c r="D13" s="12">
        <f>IF($A13="","",IFERROR(MIN(1,(C13/B13)),0))</f>
        <v>0.48</v>
      </c>
      <c r="E13" s="13">
        <f>IF($A13="","",ROUND(((MIN(B13,C13)*'Estimate'!$B$7)+(MAX(0,(C13-B13))*'Estimate'!$B$8)),2))</f>
        <v>86.4</v>
      </c>
    </row>
    <row r="14" spans="1:5" x14ac:dyDescent="0.25">
      <c r="B14" s="11"/>
      <c r="C14" s="11"/>
      <c r="D14" s="12" t="str">
        <f>IF($A14="","",IFERROR(MIN(1,(C14/B14)),0))</f>
        <v/>
      </c>
      <c r="E14" s="13" t="str">
        <f>IF($A14="","",ROUND(((MIN(B14,C14)*'Estimate'!$B$7)+(MAX(0,(C14-B14))*'Estimate'!$B$8)),2))</f>
        <v/>
      </c>
    </row>
    <row r="15" spans="1:5" x14ac:dyDescent="0.25">
      <c r="B15" s="11"/>
      <c r="C15" s="11"/>
      <c r="D15" s="12" t="str">
        <f>IF($A15="","",IFERROR(MIN(1,(C15/B15)),0))</f>
        <v/>
      </c>
      <c r="E15" s="13" t="str">
        <f>IF($A15="","",ROUND(((MIN(B15,C15)*'Estimate'!$B$7)+(MAX(0,(C15-B15))*'Estimate'!$B$8)),2))</f>
        <v/>
      </c>
    </row>
    <row r="16" spans="1:5" x14ac:dyDescent="0.25">
      <c r="B16" s="11"/>
      <c r="C16" s="11"/>
      <c r="D16" s="12" t="str">
        <f>IF($A16="","",IFERROR(MIN(1,(C16/B16)),0))</f>
        <v/>
      </c>
      <c r="E16" s="13" t="str">
        <f>IF($A16="","",ROUND(((MIN(B16,C16)*'Estimate'!$B$7)+(MAX(0,(C16-B16))*'Estimate'!$B$8)),2))</f>
        <v/>
      </c>
    </row>
    <row r="17" spans="1:5" x14ac:dyDescent="0.25">
      <c r="B17" s="11"/>
      <c r="C17" s="11"/>
      <c r="D17" s="12" t="str">
        <f>IF($A17="","",IFERROR(MIN(1,(C17/B17)),0))</f>
        <v/>
      </c>
      <c r="E17" s="13" t="str">
        <f>IF($A17="","",ROUND(((MIN(B17,C17)*'Estimate'!$B$7)+(MAX(0,(C17-B17))*'Estimate'!$B$8)),2))</f>
        <v/>
      </c>
    </row>
    <row r="18" spans="1:5" x14ac:dyDescent="0.25">
      <c r="B18" s="11"/>
      <c r="C18" s="11"/>
      <c r="D18" s="12" t="str">
        <f>IF($A18="","",IFERROR(MIN(1,(C18/B18)),0))</f>
        <v/>
      </c>
      <c r="E18" s="13" t="str">
        <f>IF($A18="","",ROUND(((MIN(B18,C18)*'Estimate'!$B$7)+(MAX(0,(C18-B18))*'Estimate'!$B$8)),2))</f>
        <v/>
      </c>
    </row>
    <row r="19" spans="1:5" x14ac:dyDescent="0.25">
      <c r="B19" s="11"/>
      <c r="C19" s="11"/>
      <c r="D19" s="12" t="str">
        <f>IF($A19="","",IFERROR(MIN(1,(C19/B19)),0))</f>
        <v/>
      </c>
      <c r="E19" s="13" t="str">
        <f>IF($A19="","",ROUND(((MIN(B19,C19)*'Estimate'!$B$7)+(MAX(0,(C19-B19))*'Estimate'!$B$8)),2))</f>
        <v/>
      </c>
    </row>
    <row r="20" spans="1:5" x14ac:dyDescent="0.25">
      <c r="B20" s="11"/>
      <c r="C20" s="11"/>
      <c r="D20" s="12" t="str">
        <f>IF($A20="","",IFERROR(MIN(1,(C20/B20)),0))</f>
        <v/>
      </c>
      <c r="E20" s="13" t="str">
        <f>IF($A20="","",ROUND(((MIN(B20,C20)*'Estimate'!$B$7)+(MAX(0,(C20-B20))*'Estimate'!$B$8)),2))</f>
        <v/>
      </c>
    </row>
    <row r="21" spans="1:5" x14ac:dyDescent="0.25">
      <c r="B21" s="11"/>
      <c r="C21" s="11"/>
      <c r="D21" s="12" t="str">
        <f>IF($A21="","",IFERROR(MIN(1,(C21/B21)),0))</f>
        <v/>
      </c>
      <c r="E21" s="13" t="str">
        <f>IF($A21="","",ROUND(((MIN(B21,C21)*'Estimate'!$B$7)+(MAX(0,(C21-B21))*'Estimate'!$B$8)),2))</f>
        <v/>
      </c>
    </row>
    <row r="22" spans="1:5" x14ac:dyDescent="0.25">
      <c r="B22" s="11"/>
      <c r="C22" s="11"/>
      <c r="D22" s="12" t="str">
        <f>IF($A22="","",IFERROR(MIN(1,(C22/B22)),0))</f>
        <v/>
      </c>
      <c r="E22" s="13" t="str">
        <f>IF($A22="","",ROUND(((MIN(B22,C22)*'Estimate'!$B$7)+(MAX(0,(C22-B22))*'Estimate'!$B$8)),2))</f>
        <v/>
      </c>
    </row>
    <row r="23" spans="1:5" x14ac:dyDescent="0.25">
      <c r="B23" s="11"/>
      <c r="C23" s="11"/>
      <c r="D23" s="12" t="str">
        <f>IF($A23="","",IFERROR(MIN(1,(C23/B23)),0))</f>
        <v/>
      </c>
      <c r="E23" s="13" t="str">
        <f>IF($A23="","",ROUND(((MIN(B23,C23)*'Estimate'!$B$7)+(MAX(0,(C23-B23))*'Estimate'!$B$8)),2))</f>
        <v/>
      </c>
    </row>
    <row r="24" spans="1:5" x14ac:dyDescent="0.25">
      <c r="B24" s="11"/>
      <c r="C24" s="11"/>
      <c r="D24" s="12" t="str">
        <f>IF($A24="","",IFERROR(MIN(1,(C24/B24)),0))</f>
        <v/>
      </c>
      <c r="E24" s="13" t="str">
        <f>IF($A24="","",ROUND(((MIN(B24,C24)*'Estimate'!$B$7)+(MAX(0,(C24-B24))*'Estimate'!$B$8)),2))</f>
        <v/>
      </c>
    </row>
    <row r="25" spans="1:5" x14ac:dyDescent="0.25">
      <c r="B25" s="11"/>
      <c r="C25" s="11"/>
      <c r="D25" s="12" t="str">
        <f>IF($A25="","",IFERROR(MIN(1,(C25/B25)),0))</f>
        <v/>
      </c>
      <c r="E25" s="13" t="str">
        <f>IF($A25="","",ROUND(((MIN(B25,C25)*'Estimate'!$B$7)+(MAX(0,(C25-B25))*'Estimate'!$B$8)),2))</f>
        <v/>
      </c>
    </row>
    <row r="26" spans="1:5" x14ac:dyDescent="0.25">
      <c r="B26" s="11"/>
      <c r="C26" s="11"/>
      <c r="D26" s="12" t="str">
        <f>IF($A26="","",IFERROR(MIN(1,(C26/B26)),0))</f>
        <v/>
      </c>
      <c r="E26" s="13" t="str">
        <f>IF($A26="","",ROUND(((MIN(B26,C26)*'Estimate'!$B$7)+(MAX(0,(C26-B26))*'Estimate'!$B$8)),2))</f>
        <v/>
      </c>
    </row>
    <row r="27" spans="1:5" x14ac:dyDescent="0.25">
      <c r="B27" s="11"/>
      <c r="C27" s="11"/>
      <c r="D27" s="12" t="str">
        <f>IF($A27="","",IFERROR(MIN(1,(C27/B27)),0))</f>
        <v/>
      </c>
      <c r="E27" s="13" t="str">
        <f>IF($A27="","",ROUND(((MIN(B27,C27)*'Estimate'!$B$7)+(MAX(0,(C27-B27))*'Estimate'!$B$8)),2))</f>
        <v/>
      </c>
    </row>
    <row r="28" spans="1:5" x14ac:dyDescent="0.25">
      <c r="B28" s="11"/>
      <c r="C28" s="11"/>
      <c r="D28" s="12" t="str">
        <f>IF($A28="","",IFERROR(MIN(1,(C28/B28)),0))</f>
        <v/>
      </c>
      <c r="E28" s="13" t="str">
        <f>IF($A28="","",ROUND(((MIN(B28,C28)*'Estimate'!$B$7)+(MAX(0,(C28-B28))*'Estimate'!$B$8)),2))</f>
        <v/>
      </c>
    </row>
    <row r="29" spans="1:5" x14ac:dyDescent="0.25">
      <c r="B29" s="11"/>
      <c r="C29" s="11"/>
      <c r="D29" s="12" t="str">
        <f>IF($A29="","",IFERROR(MIN(1,(C29/B29)),0))</f>
        <v/>
      </c>
      <c r="E29" s="13" t="str">
        <f>IF($A29="","",ROUND(((MIN(B29,C29)*'Estimate'!$B$7)+(MAX(0,(C29-B29))*'Estimate'!$B$8)),2))</f>
        <v/>
      </c>
    </row>
    <row r="30" spans="1:5" x14ac:dyDescent="0.25">
      <c r="B30" s="11"/>
      <c r="C30" s="11"/>
      <c r="D30" s="12" t="str">
        <f>IF($A30="","",IFERROR(MIN(1,(C30/B30)),0))</f>
        <v/>
      </c>
      <c r="E30" s="13" t="str">
        <f>IF($A30="","",ROUND(((MIN(B30,C30)*'Estimate'!$B$7)+(MAX(0,(C30-B30))*'Estimate'!$B$8)),2))</f>
        <v/>
      </c>
    </row>
    <row r="31" spans="1:5" x14ac:dyDescent="0.25">
      <c r="B31" s="11"/>
      <c r="C31" s="11"/>
      <c r="D31" s="12" t="str">
        <f>IF($A31="","",IFERROR(MIN(1,(C31/B31)),0))</f>
        <v/>
      </c>
      <c r="E31" s="13" t="str">
        <f>IF($A31="","",ROUND(((MIN(B31,C31)*'Estimate'!$B$7)+(MAX(0,(C31-B31))*'Estimate'!$B$8)),2))</f>
        <v/>
      </c>
    </row>
    <row r="32" spans="1:5" x14ac:dyDescent="0.25">
      <c r="B32" s="11"/>
      <c r="C32" s="11"/>
      <c r="D32" s="12" t="str">
        <f>IF($A32="","",IFERROR(MIN(1,(C32/B32)),0))</f>
        <v/>
      </c>
      <c r="E32" s="13" t="str">
        <f>IF($A32="","",ROUND(((MIN(B32,C32)*'Estimate'!$B$7)+(MAX(0,(C32-B32))*'Estimate'!$B$8)),2))</f>
        <v/>
      </c>
    </row>
    <row r="33" spans="1:5" x14ac:dyDescent="0.25">
      <c r="B33" s="11"/>
      <c r="C33" s="11"/>
      <c r="D33" s="12" t="str">
        <f>IF($A33="","",IFERROR(MIN(1,(C33/B33)),0))</f>
        <v/>
      </c>
      <c r="E33" s="13" t="str">
        <f>IF($A33="","",ROUND(((MIN(B33,C33)*'Estimate'!$B$7)+(MAX(0,(C33-B33))*'Estimate'!$B$8)),2))</f>
        <v/>
      </c>
    </row>
    <row r="34" spans="1:5" x14ac:dyDescent="0.25">
      <c r="B34" s="11"/>
      <c r="C34" s="11"/>
      <c r="D34" s="12" t="str">
        <f>IF($A34="","",IFERROR(MIN(1,(C34/B34)),0))</f>
        <v/>
      </c>
      <c r="E34" s="13" t="str">
        <f>IF($A34="","",ROUND(((MIN(B34,C34)*'Estimate'!$B$7)+(MAX(0,(C34-B34))*'Estimate'!$B$8)),2))</f>
        <v/>
      </c>
    </row>
    <row r="35" spans="1:5" x14ac:dyDescent="0.25">
      <c r="B35" s="11"/>
      <c r="C35" s="11"/>
      <c r="D35" s="12" t="str">
        <f>IF($A35="","",IFERROR(MIN(1,(C35/B35)),0))</f>
        <v/>
      </c>
      <c r="E35" s="13" t="str">
        <f>IF($A35="","",ROUND(((MIN(B35,C35)*'Estimate'!$B$7)+(MAX(0,(C35-B35))*'Estimate'!$B$8)),2))</f>
        <v/>
      </c>
    </row>
    <row r="36" spans="1:5" x14ac:dyDescent="0.25">
      <c r="B36" s="11"/>
      <c r="C36" s="11"/>
      <c r="D36" s="12" t="str">
        <f>IF($A36="","",IFERROR(MIN(1,(C36/B36)),0))</f>
        <v/>
      </c>
      <c r="E36" s="13" t="str">
        <f>IF($A36="","",ROUND(((MIN(B36,C36)*'Estimate'!$B$7)+(MAX(0,(C36-B36))*'Estimate'!$B$8)),2))</f>
        <v/>
      </c>
    </row>
    <row r="37" spans="1:5" x14ac:dyDescent="0.25">
      <c r="B37" s="11"/>
      <c r="C37" s="11"/>
      <c r="D37" s="12" t="str">
        <f>IF($A37="","",IFERROR(MIN(1,(C37/B37)),0))</f>
        <v/>
      </c>
      <c r="E37" s="13" t="str">
        <f>IF($A37="","",ROUND(((MIN(B37,C37)*'Estimate'!$B$7)+(MAX(0,(C37-B37))*'Estimate'!$B$8)),2))</f>
        <v/>
      </c>
    </row>
    <row r="38" spans="1:5" x14ac:dyDescent="0.25">
      <c r="B38" s="11"/>
      <c r="C38" s="11"/>
      <c r="D38" s="12" t="str">
        <f>IF($A38="","",IFERROR(MIN(1,(C38/B38)),0))</f>
        <v/>
      </c>
      <c r="E38" s="13" t="str">
        <f>IF($A38="","",ROUND(((MIN(B38,C38)*'Estimate'!$B$7)+(MAX(0,(C38-B38))*'Estimate'!$B$8)),2))</f>
        <v/>
      </c>
    </row>
    <row r="39" spans="1:5" x14ac:dyDescent="0.25">
      <c r="B39" s="11"/>
      <c r="C39" s="11"/>
      <c r="D39" s="12" t="str">
        <f>IF($A39="","",IFERROR(MIN(1,(C39/B39)),0))</f>
        <v/>
      </c>
      <c r="E39" s="13" t="str">
        <f>IF($A39="","",ROUND(((MIN(B39,C39)*'Estimate'!$B$7)+(MAX(0,(C39-B39))*'Estimate'!$B$8)),2))</f>
        <v/>
      </c>
    </row>
    <row r="40" spans="1:5" x14ac:dyDescent="0.25">
      <c r="B40" s="11"/>
      <c r="C40" s="11"/>
      <c r="D40" s="12" t="str">
        <f>IF($A40="","",IFERROR(MIN(1,(C40/B40)),0))</f>
        <v/>
      </c>
      <c r="E40" s="13" t="str">
        <f>IF($A40="","",ROUND(((MIN(B40,C40)*'Estimate'!$B$7)+(MAX(0,(C40-B40))*'Estimate'!$B$8)),2))</f>
        <v/>
      </c>
    </row>
    <row r="41" spans="1:5" x14ac:dyDescent="0.25">
      <c r="B41" s="11"/>
      <c r="C41" s="11"/>
      <c r="D41" s="12" t="str">
        <f>IF($A41="","",IFERROR(MIN(1,(C41/B41)),0))</f>
        <v/>
      </c>
      <c r="E41" s="13" t="str">
        <f>IF($A41="","",ROUND(((MIN(B41,C41)*'Estimate'!$B$7)+(MAX(0,(C41-B41))*'Estimate'!$B$8)),2))</f>
        <v/>
      </c>
    </row>
    <row r="42" spans="1:5" x14ac:dyDescent="0.25">
      <c r="B42" s="11"/>
      <c r="C42" s="11"/>
      <c r="D42" s="12" t="str">
        <f>IF($A42="","",IFERROR(MIN(1,(C42/B42)),0))</f>
        <v/>
      </c>
      <c r="E42" s="13" t="str">
        <f>IF($A42="","",ROUND(((MIN(B42,C42)*'Estimate'!$B$7)+(MAX(0,(C42-B42))*'Estimate'!$B$8)),2))</f>
        <v/>
      </c>
    </row>
    <row r="43" spans="1:5" x14ac:dyDescent="0.25">
      <c r="B43" s="11"/>
      <c r="C43" s="11"/>
      <c r="D43" s="12" t="str">
        <f>IF($A43="","",IFERROR(MIN(1,(C43/B43)),0))</f>
        <v/>
      </c>
      <c r="E43" s="13" t="str">
        <f>IF($A43="","",ROUND(((MIN(B43,C43)*'Estimate'!$B$7)+(MAX(0,(C43-B43))*'Estimate'!$B$8)),2))</f>
        <v/>
      </c>
    </row>
    <row r="44" spans="1:5" x14ac:dyDescent="0.25">
      <c r="B44" s="11"/>
      <c r="C44" s="11"/>
      <c r="D44" s="12" t="str">
        <f>IF($A44="","",IFERROR(MIN(1,(C44/B44)),0))</f>
        <v/>
      </c>
      <c r="E44" s="13" t="str">
        <f>IF($A44="","",ROUND(((MIN(B44,C44)*'Estimate'!$B$7)+(MAX(0,(C44-B44))*'Estimate'!$B$8)),2))</f>
        <v/>
      </c>
    </row>
    <row r="45" spans="1:5" x14ac:dyDescent="0.25">
      <c r="B45" s="11"/>
      <c r="C45" s="11"/>
      <c r="D45" s="12" t="str">
        <f>IF($A45="","",IFERROR(MIN(1,(C45/B45)),0))</f>
        <v/>
      </c>
      <c r="E45" s="13" t="str">
        <f>IF($A45="","",ROUND(((MIN(B45,C45)*'Estimate'!$B$7)+(MAX(0,(C45-B45))*'Estimate'!$B$8)),2))</f>
        <v/>
      </c>
    </row>
    <row r="46" spans="1:5" x14ac:dyDescent="0.25">
      <c r="B46" s="11"/>
      <c r="C46" s="11"/>
      <c r="D46" s="12" t="str">
        <f>IF($A46="","",IFERROR(MIN(1,(C46/B46)),0))</f>
        <v/>
      </c>
      <c r="E46" s="13" t="str">
        <f>IF($A46="","",ROUND(((MIN(B46,C46)*'Estimate'!$B$7)+(MAX(0,(C46-B46))*'Estimate'!$B$8)),2))</f>
        <v/>
      </c>
    </row>
    <row r="47" spans="1:5" x14ac:dyDescent="0.25">
      <c r="B47" s="11"/>
      <c r="C47" s="11"/>
      <c r="D47" s="12" t="str">
        <f>IF($A47="","",IFERROR(MIN(1,(C47/B47)),0))</f>
        <v/>
      </c>
      <c r="E47" s="13" t="str">
        <f>IF($A47="","",ROUND(((MIN(B47,C47)*'Estimate'!$B$7)+(MAX(0,(C47-B47))*'Estimate'!$B$8)),2))</f>
        <v/>
      </c>
    </row>
    <row r="48" spans="1:5" x14ac:dyDescent="0.25">
      <c r="B48" s="11"/>
      <c r="C48" s="11"/>
      <c r="D48" s="12" t="str">
        <f>IF($A48="","",IFERROR(MIN(1,(C48/B48)),0))</f>
        <v/>
      </c>
      <c r="E48" s="13" t="str">
        <f>IF($A48="","",ROUND(((MIN(B48,C48)*'Estimate'!$B$7)+(MAX(0,(C48-B48))*'Estimate'!$B$8)),2))</f>
        <v/>
      </c>
    </row>
    <row r="49" spans="1:5" x14ac:dyDescent="0.25">
      <c r="B49" s="11"/>
      <c r="C49" s="11"/>
      <c r="D49" s="12" t="str">
        <f>IF($A49="","",IFERROR(MIN(1,(C49/B49)),0))</f>
        <v/>
      </c>
      <c r="E49" s="13" t="str">
        <f>IF($A49="","",ROUND(((MIN(B49,C49)*'Estimate'!$B$7)+(MAX(0,(C49-B49))*'Estimate'!$B$8)),2))</f>
        <v/>
      </c>
    </row>
    <row r="50" spans="1:5" x14ac:dyDescent="0.25">
      <c r="B50" s="11"/>
      <c r="C50" s="11"/>
      <c r="D50" s="12" t="str">
        <f>IF($A50="","",IFERROR(MIN(1,(C50/B50)),0))</f>
        <v/>
      </c>
      <c r="E50" s="13" t="str">
        <f>IF($A50="","",ROUND(((MIN(B50,C50)*'Estimate'!$B$7)+(MAX(0,(C50-B50))*'Estimate'!$B$8)),2))</f>
        <v/>
      </c>
    </row>
    <row r="51" spans="1:5" x14ac:dyDescent="0.25">
      <c r="B51" s="11"/>
      <c r="C51" s="11"/>
      <c r="D51" s="12" t="str">
        <f>IF($A51="","",IFERROR(MIN(1,(C51/B51)),0))</f>
        <v/>
      </c>
      <c r="E51" s="13" t="str">
        <f>IF($A51="","",ROUND(((MIN(B51,C51)*'Estimate'!$B$7)+(MAX(0,(C51-B51))*'Estimate'!$B$8)),2))</f>
        <v/>
      </c>
    </row>
    <row r="52" spans="1:5" x14ac:dyDescent="0.25">
      <c r="B52" s="11"/>
      <c r="C52" s="11"/>
      <c r="D52" s="12" t="str">
        <f>IF($A52="","",IFERROR(MIN(1,(C52/B52)),0))</f>
        <v/>
      </c>
      <c r="E52" s="13" t="str">
        <f>IF($A52="","",ROUND(((MIN(B52,C52)*'Estimate'!$B$7)+(MAX(0,(C52-B52))*'Estimate'!$B$8)),2))</f>
        <v/>
      </c>
    </row>
    <row r="53" spans="1:5" x14ac:dyDescent="0.25">
      <c r="B53" s="11"/>
      <c r="C53" s="11"/>
      <c r="D53" s="12" t="str">
        <f>IF($A53="","",IFERROR(MIN(1,(C53/B53)),0))</f>
        <v/>
      </c>
      <c r="E53" s="13" t="str">
        <f>IF($A53="","",ROUND(((MIN(B53,C53)*'Estimate'!$B$7)+(MAX(0,(C53-B53))*'Estimate'!$B$8)),2))</f>
        <v/>
      </c>
    </row>
    <row r="54" spans="1:5" x14ac:dyDescent="0.25">
      <c r="B54" s="11"/>
      <c r="C54" s="11"/>
      <c r="D54" s="12" t="str">
        <f>IF($A54="","",IFERROR(MIN(1,(C54/B54)),0))</f>
        <v/>
      </c>
      <c r="E54" s="13" t="str">
        <f>IF($A54="","",ROUND(((MIN(B54,C54)*'Estimate'!$B$7)+(MAX(0,(C54-B54))*'Estimate'!$B$8)),2))</f>
        <v/>
      </c>
    </row>
    <row r="55" spans="1:5" x14ac:dyDescent="0.25">
      <c r="B55" s="11"/>
      <c r="C55" s="11"/>
      <c r="D55" s="12" t="str">
        <f>IF($A55="","",IFERROR(MIN(1,(C55/B55)),0))</f>
        <v/>
      </c>
      <c r="E55" s="13" t="str">
        <f>IF($A55="","",ROUND(((MIN(B55,C55)*'Estimate'!$B$7)+(MAX(0,(C55-B55))*'Estimate'!$B$8)),2))</f>
        <v/>
      </c>
    </row>
    <row r="56" spans="1:5" x14ac:dyDescent="0.25">
      <c r="B56" s="11"/>
      <c r="C56" s="11"/>
      <c r="D56" s="12" t="str">
        <f>IF($A56="","",IFERROR(MIN(1,(C56/B56)),0))</f>
        <v/>
      </c>
      <c r="E56" s="13" t="str">
        <f>IF($A56="","",ROUND(((MIN(B56,C56)*'Estimate'!$B$7)+(MAX(0,(C56-B56))*'Estimate'!$B$8)),2))</f>
        <v/>
      </c>
    </row>
    <row r="57" spans="1:5" x14ac:dyDescent="0.25">
      <c r="B57" s="11"/>
      <c r="C57" s="11"/>
      <c r="D57" s="12" t="str">
        <f>IF($A57="","",IFERROR(MIN(1,(C57/B57)),0))</f>
        <v/>
      </c>
      <c r="E57" s="13" t="str">
        <f>IF($A57="","",ROUND(((MIN(B57,C57)*'Estimate'!$B$7)+(MAX(0,(C57-B57))*'Estimate'!$B$8)),2))</f>
        <v/>
      </c>
    </row>
    <row r="58" spans="1:5" x14ac:dyDescent="0.25">
      <c r="B58" s="11"/>
      <c r="C58" s="11"/>
      <c r="D58" s="12" t="str">
        <f>IF($A58="","",IFERROR(MIN(1,(C58/B58)),0))</f>
        <v/>
      </c>
      <c r="E58" s="13" t="str">
        <f>IF($A58="","",ROUND(((MIN(B58,C58)*'Estimate'!$B$7)+(MAX(0,(C58-B58))*'Estimate'!$B$8)),2))</f>
        <v/>
      </c>
    </row>
    <row r="59" spans="1:5" x14ac:dyDescent="0.25">
      <c r="B59" s="11"/>
      <c r="C59" s="11"/>
      <c r="D59" s="12" t="str">
        <f>IF($A59="","",IFERROR(MIN(1,(C59/B59)),0))</f>
        <v/>
      </c>
      <c r="E59" s="13" t="str">
        <f>IF($A59="","",ROUND(((MIN(B59,C59)*'Estimate'!$B$7)+(MAX(0,(C59-B59))*'Estimate'!$B$8)),2))</f>
        <v/>
      </c>
    </row>
    <row r="60" spans="1:5" x14ac:dyDescent="0.25">
      <c r="B60" s="11"/>
      <c r="C60" s="11"/>
      <c r="D60" s="12" t="str">
        <f>IF($A60="","",IFERROR(MIN(1,(C60/B60)),0))</f>
        <v/>
      </c>
      <c r="E60" s="13" t="str">
        <f>IF($A60="","",ROUND(((MIN(B60,C60)*'Estimate'!$B$7)+(MAX(0,(C60-B60))*'Estimate'!$B$8)),2))</f>
        <v/>
      </c>
    </row>
    <row r="61" spans="1:5" x14ac:dyDescent="0.25">
      <c r="B61" s="11"/>
      <c r="C61" s="11"/>
      <c r="D61" s="12" t="str">
        <f>IF($A61="","",IFERROR(MIN(1,(C61/B61)),0))</f>
        <v/>
      </c>
      <c r="E61" s="13" t="str">
        <f>IF($A61="","",ROUND(((MIN(B61,C61)*'Estimate'!$B$7)+(MAX(0,(C61-B61))*'Estimate'!$B$8)),2))</f>
        <v/>
      </c>
    </row>
    <row r="62" spans="1:5" x14ac:dyDescent="0.25">
      <c r="B62" s="11"/>
      <c r="C62" s="11"/>
      <c r="D62" s="12" t="str">
        <f>IF($A62="","",IFERROR(MIN(1,(C62/B62)),0))</f>
        <v/>
      </c>
      <c r="E62" s="13" t="str">
        <f>IF($A62="","",ROUND(((MIN(B62,C62)*'Estimate'!$B$7)+(MAX(0,(C62-B62))*'Estimate'!$B$8)),2))</f>
        <v/>
      </c>
    </row>
    <row r="63" spans="1:5" x14ac:dyDescent="0.25">
      <c r="B63" s="11"/>
      <c r="C63" s="11"/>
      <c r="D63" s="12" t="str">
        <f>IF($A63="","",IFERROR(MIN(1,(C63/B63)),0))</f>
        <v/>
      </c>
      <c r="E63" s="13" t="str">
        <f>IF($A63="","",ROUND(((MIN(B63,C63)*'Estimate'!$B$7)+(MAX(0,(C63-B63))*'Estimate'!$B$8)),2))</f>
        <v/>
      </c>
    </row>
    <row r="64" spans="1:5" x14ac:dyDescent="0.25">
      <c r="B64" s="11"/>
      <c r="C64" s="11"/>
      <c r="D64" s="12" t="str">
        <f>IF($A64="","",IFERROR(MIN(1,(C64/B64)),0))</f>
        <v/>
      </c>
      <c r="E64" s="13" t="str">
        <f>IF($A64="","",ROUND(((MIN(B64,C64)*'Estimate'!$B$7)+(MAX(0,(C64-B64))*'Estimate'!$B$8)),2))</f>
        <v/>
      </c>
    </row>
    <row r="65" spans="1:5" x14ac:dyDescent="0.25">
      <c r="B65" s="11"/>
      <c r="C65" s="11"/>
      <c r="D65" s="12" t="str">
        <f>IF($A65="","",IFERROR(MIN(1,(C65/B65)),0))</f>
        <v/>
      </c>
      <c r="E65" s="13" t="str">
        <f>IF($A65="","",ROUND(((MIN(B65,C65)*'Estimate'!$B$7)+(MAX(0,(C65-B65))*'Estimate'!$B$8)),2))</f>
        <v/>
      </c>
    </row>
    <row r="66" spans="1:5" x14ac:dyDescent="0.25">
      <c r="B66" s="11"/>
      <c r="C66" s="11"/>
      <c r="D66" s="12" t="str">
        <f>IF($A66="","",IFERROR(MIN(1,(C66/B66)),0))</f>
        <v/>
      </c>
      <c r="E66" s="13" t="str">
        <f>IF($A66="","",ROUND(((MIN(B66,C66)*'Estimate'!$B$7)+(MAX(0,(C66-B66))*'Estimate'!$B$8)),2))</f>
        <v/>
      </c>
    </row>
    <row r="67" spans="1:5" x14ac:dyDescent="0.25">
      <c r="B67" s="11"/>
      <c r="C67" s="11"/>
      <c r="D67" s="12" t="str">
        <f>IF($A67="","",IFERROR(MIN(1,(C67/B67)),0))</f>
        <v/>
      </c>
      <c r="E67" s="13" t="str">
        <f>IF($A67="","",ROUND(((MIN(B67,C67)*'Estimate'!$B$7)+(MAX(0,(C67-B67))*'Estimate'!$B$8)),2))</f>
        <v/>
      </c>
    </row>
    <row r="68" spans="1:5" x14ac:dyDescent="0.25">
      <c r="B68" s="11"/>
      <c r="C68" s="11"/>
      <c r="D68" s="12" t="str">
        <f>IF($A68="","",IFERROR(MIN(1,(C68/B68)),0))</f>
        <v/>
      </c>
      <c r="E68" s="13" t="str">
        <f>IF($A68="","",ROUND(((MIN(B68,C68)*'Estimate'!$B$7)+(MAX(0,(C68-B68))*'Estimate'!$B$8)),2))</f>
        <v/>
      </c>
    </row>
    <row r="69" spans="1:5" x14ac:dyDescent="0.25">
      <c r="B69" s="11"/>
      <c r="C69" s="11"/>
      <c r="D69" s="12" t="str">
        <f>IF($A69="","",IFERROR(MIN(1,(C69/B69)),0))</f>
        <v/>
      </c>
      <c r="E69" s="13" t="str">
        <f>IF($A69="","",ROUND(((MIN(B69,C69)*'Estimate'!$B$7)+(MAX(0,(C69-B69))*'Estimate'!$B$8)),2))</f>
        <v/>
      </c>
    </row>
    <row r="70" spans="1:5" x14ac:dyDescent="0.25">
      <c r="B70" s="11"/>
      <c r="C70" s="11"/>
      <c r="D70" s="12" t="str">
        <f>IF($A70="","",IFERROR(MIN(1,(C70/B70)),0))</f>
        <v/>
      </c>
      <c r="E70" s="13" t="str">
        <f>IF($A70="","",ROUND(((MIN(B70,C70)*'Estimate'!$B$7)+(MAX(0,(C70-B70))*'Estimate'!$B$8)),2))</f>
        <v/>
      </c>
    </row>
    <row r="71" spans="1:5" x14ac:dyDescent="0.25">
      <c r="B71" s="11"/>
      <c r="C71" s="11"/>
      <c r="D71" s="12" t="str">
        <f>IF($A71="","",IFERROR(MIN(1,(C71/B71)),0))</f>
        <v/>
      </c>
      <c r="E71" s="13" t="str">
        <f>IF($A71="","",ROUND(((MIN(B71,C71)*'Estimate'!$B$7)+(MAX(0,(C71-B71))*'Estimate'!$B$8)),2))</f>
        <v/>
      </c>
    </row>
    <row r="72" spans="1:5" x14ac:dyDescent="0.25">
      <c r="B72" s="11"/>
      <c r="C72" s="11"/>
      <c r="D72" s="12" t="str">
        <f>IF($A72="","",IFERROR(MIN(1,(C72/B72)),0))</f>
        <v/>
      </c>
      <c r="E72" s="13" t="str">
        <f>IF($A72="","",ROUND(((MIN(B72,C72)*'Estimate'!$B$7)+(MAX(0,(C72-B72))*'Estimate'!$B$8)),2))</f>
        <v/>
      </c>
    </row>
    <row r="73" spans="1:5" x14ac:dyDescent="0.25">
      <c r="B73" s="11"/>
      <c r="C73" s="11"/>
      <c r="D73" s="12" t="str">
        <f>IF($A73="","",IFERROR(MIN(1,(C73/B73)),0))</f>
        <v/>
      </c>
      <c r="E73" s="13" t="str">
        <f>IF($A73="","",ROUND(((MIN(B73,C73)*'Estimate'!$B$7)+(MAX(0,(C73-B73))*'Estimate'!$B$8)),2))</f>
        <v/>
      </c>
    </row>
    <row r="74" spans="1:5" x14ac:dyDescent="0.25">
      <c r="B74" s="11"/>
      <c r="C74" s="11"/>
      <c r="D74" s="12" t="str">
        <f>IF($A74="","",IFERROR(MIN(1,(C74/B74)),0))</f>
        <v/>
      </c>
      <c r="E74" s="13" t="str">
        <f>IF($A74="","",ROUND(((MIN(B74,C74)*'Estimate'!$B$7)+(MAX(0,(C74-B74))*'Estimate'!$B$8)),2))</f>
        <v/>
      </c>
    </row>
    <row r="75" spans="1:5" x14ac:dyDescent="0.25">
      <c r="B75" s="11"/>
      <c r="C75" s="11"/>
      <c r="D75" s="12" t="str">
        <f>IF($A75="","",IFERROR(MIN(1,(C75/B75)),0))</f>
        <v/>
      </c>
      <c r="E75" s="13" t="str">
        <f>IF($A75="","",ROUND(((MIN(B75,C75)*'Estimate'!$B$7)+(MAX(0,(C75-B75))*'Estimate'!$B$8)),2))</f>
        <v/>
      </c>
    </row>
    <row r="76" spans="1:5" x14ac:dyDescent="0.25">
      <c r="B76" s="11"/>
      <c r="C76" s="11"/>
      <c r="D76" s="12" t="str">
        <f>IF($A76="","",IFERROR(MIN(1,(C76/B76)),0))</f>
        <v/>
      </c>
      <c r="E76" s="13" t="str">
        <f>IF($A76="","",ROUND(((MIN(B76,C76)*'Estimate'!$B$7)+(MAX(0,(C76-B76))*'Estimate'!$B$8)),2))</f>
        <v/>
      </c>
    </row>
    <row r="77" spans="1:5" x14ac:dyDescent="0.25">
      <c r="B77" s="11"/>
      <c r="C77" s="11"/>
      <c r="D77" s="12" t="str">
        <f>IF($A77="","",IFERROR(MIN(1,(C77/B77)),0))</f>
        <v/>
      </c>
      <c r="E77" s="13" t="str">
        <f>IF($A77="","",ROUND(((MIN(B77,C77)*'Estimate'!$B$7)+(MAX(0,(C77-B77))*'Estimate'!$B$8)),2))</f>
        <v/>
      </c>
    </row>
    <row r="78" spans="1:5" x14ac:dyDescent="0.25">
      <c r="B78" s="11"/>
      <c r="C78" s="11"/>
      <c r="D78" s="12" t="str">
        <f>IF($A78="","",IFERROR(MIN(1,(C78/B78)),0))</f>
        <v/>
      </c>
      <c r="E78" s="13" t="str">
        <f>IF($A78="","",ROUND(((MIN(B78,C78)*'Estimate'!$B$7)+(MAX(0,(C78-B78))*'Estimate'!$B$8)),2))</f>
        <v/>
      </c>
    </row>
    <row r="79" spans="1:5" x14ac:dyDescent="0.25">
      <c r="B79" s="11"/>
      <c r="C79" s="11"/>
      <c r="D79" s="12" t="str">
        <f>IF($A79="","",IFERROR(MIN(1,(C79/B79)),0))</f>
        <v/>
      </c>
      <c r="E79" s="13" t="str">
        <f>IF($A79="","",ROUND(((MIN(B79,C79)*'Estimate'!$B$7)+(MAX(0,(C79-B79))*'Estimate'!$B$8)),2))</f>
        <v/>
      </c>
    </row>
    <row r="80" spans="1:5" x14ac:dyDescent="0.25">
      <c r="B80" s="11"/>
      <c r="C80" s="11"/>
      <c r="D80" s="12" t="str">
        <f>IF($A80="","",IFERROR(MIN(1,(C80/B80)),0))</f>
        <v/>
      </c>
      <c r="E80" s="13" t="str">
        <f>IF($A80="","",ROUND(((MIN(B80,C80)*'Estimate'!$B$7)+(MAX(0,(C80-B80))*'Estimate'!$B$8)),2))</f>
        <v/>
      </c>
    </row>
    <row r="81" spans="1:5" x14ac:dyDescent="0.25">
      <c r="B81" s="11"/>
      <c r="C81" s="11"/>
      <c r="D81" s="12" t="str">
        <f>IF($A81="","",IFERROR(MIN(1,(C81/B81)),0))</f>
        <v/>
      </c>
      <c r="E81" s="13" t="str">
        <f>IF($A81="","",ROUND(((MIN(B81,C81)*'Estimate'!$B$7)+(MAX(0,(C81-B81))*'Estimate'!$B$8)),2))</f>
        <v/>
      </c>
    </row>
    <row r="82" spans="1:5" x14ac:dyDescent="0.25">
      <c r="B82" s="11"/>
      <c r="C82" s="11"/>
      <c r="D82" s="12" t="str">
        <f>IF($A82="","",IFERROR(MIN(1,(C82/B82)),0))</f>
        <v/>
      </c>
      <c r="E82" s="13" t="str">
        <f>IF($A82="","",ROUND(((MIN(B82,C82)*'Estimate'!$B$7)+(MAX(0,(C82-B82))*'Estimate'!$B$8)),2))</f>
        <v/>
      </c>
    </row>
    <row r="83" spans="1:5" x14ac:dyDescent="0.25">
      <c r="B83" s="11"/>
      <c r="C83" s="11"/>
      <c r="D83" s="12" t="str">
        <f>IF($A83="","",IFERROR(MIN(1,(C83/B83)),0))</f>
        <v/>
      </c>
      <c r="E83" s="13" t="str">
        <f>IF($A83="","",ROUND(((MIN(B83,C83)*'Estimate'!$B$7)+(MAX(0,(C83-B83))*'Estimate'!$B$8)),2))</f>
        <v/>
      </c>
    </row>
    <row r="84" spans="1:5" x14ac:dyDescent="0.25">
      <c r="B84" s="11"/>
      <c r="C84" s="11"/>
      <c r="D84" s="12" t="str">
        <f>IF($A84="","",IFERROR(MIN(1,(C84/B84)),0))</f>
        <v/>
      </c>
      <c r="E84" s="13" t="str">
        <f>IF($A84="","",ROUND(((MIN(B84,C84)*'Estimate'!$B$7)+(MAX(0,(C84-B84))*'Estimate'!$B$8)),2))</f>
        <v/>
      </c>
    </row>
    <row r="85" spans="1:5" x14ac:dyDescent="0.25">
      <c r="B85" s="11"/>
      <c r="C85" s="11"/>
      <c r="D85" s="12" t="str">
        <f>IF($A85="","",IFERROR(MIN(1,(C85/B85)),0))</f>
        <v/>
      </c>
      <c r="E85" s="13" t="str">
        <f>IF($A85="","",ROUND(((MIN(B85,C85)*'Estimate'!$B$7)+(MAX(0,(C85-B85))*'Estimate'!$B$8)),2))</f>
        <v/>
      </c>
    </row>
    <row r="86" spans="1:5" x14ac:dyDescent="0.25">
      <c r="B86" s="11"/>
      <c r="C86" s="11"/>
      <c r="D86" s="12" t="str">
        <f>IF($A86="","",IFERROR(MIN(1,(C86/B86)),0))</f>
        <v/>
      </c>
      <c r="E86" s="13" t="str">
        <f>IF($A86="","",ROUND(((MIN(B86,C86)*'Estimate'!$B$7)+(MAX(0,(C86-B86))*'Estimate'!$B$8)),2))</f>
        <v/>
      </c>
    </row>
    <row r="87" spans="1:5" x14ac:dyDescent="0.25">
      <c r="B87" s="11"/>
      <c r="C87" s="11"/>
      <c r="D87" s="12" t="str">
        <f>IF($A87="","",IFERROR(MIN(1,(C87/B87)),0))</f>
        <v/>
      </c>
      <c r="E87" s="13" t="str">
        <f>IF($A87="","",ROUND(((MIN(B87,C87)*'Estimate'!$B$7)+(MAX(0,(C87-B87))*'Estimate'!$B$8)),2))</f>
        <v/>
      </c>
    </row>
    <row r="88" spans="1:5" x14ac:dyDescent="0.25">
      <c r="B88" s="11"/>
      <c r="C88" s="11"/>
      <c r="D88" s="12" t="str">
        <f>IF($A88="","",IFERROR(MIN(1,(C88/B88)),0))</f>
        <v/>
      </c>
      <c r="E88" s="13" t="str">
        <f>IF($A88="","",ROUND(((MIN(B88,C88)*'Estimate'!$B$7)+(MAX(0,(C88-B88))*'Estimate'!$B$8)),2))</f>
        <v/>
      </c>
    </row>
    <row r="89" spans="1:5" x14ac:dyDescent="0.25">
      <c r="B89" s="11"/>
      <c r="C89" s="11"/>
      <c r="D89" s="12" t="str">
        <f>IF($A89="","",IFERROR(MIN(1,(C89/B89)),0))</f>
        <v/>
      </c>
      <c r="E89" s="13" t="str">
        <f>IF($A89="","",ROUND(((MIN(B89,C89)*'Estimate'!$B$7)+(MAX(0,(C89-B89))*'Estimate'!$B$8)),2))</f>
        <v/>
      </c>
    </row>
    <row r="90" spans="1:5" x14ac:dyDescent="0.25">
      <c r="B90" s="11"/>
      <c r="C90" s="11"/>
      <c r="D90" s="12" t="str">
        <f>IF($A90="","",IFERROR(MIN(1,(C90/B90)),0))</f>
        <v/>
      </c>
      <c r="E90" s="13" t="str">
        <f>IF($A90="","",ROUND(((MIN(B90,C90)*'Estimate'!$B$7)+(MAX(0,(C90-B90))*'Estimate'!$B$8)),2))</f>
        <v/>
      </c>
    </row>
    <row r="91" spans="1:5" x14ac:dyDescent="0.25">
      <c r="B91" s="11"/>
      <c r="C91" s="11"/>
      <c r="D91" s="12" t="str">
        <f>IF($A91="","",IFERROR(MIN(1,(C91/B91)),0))</f>
        <v/>
      </c>
      <c r="E91" s="13" t="str">
        <f>IF($A91="","",ROUND(((MIN(B91,C91)*'Estimate'!$B$7)+(MAX(0,(C91-B91))*'Estimate'!$B$8)),2))</f>
        <v/>
      </c>
    </row>
    <row r="92" spans="1:5" x14ac:dyDescent="0.25">
      <c r="B92" s="11"/>
      <c r="C92" s="11"/>
      <c r="D92" s="12" t="str">
        <f>IF($A92="","",IFERROR(MIN(1,(C92/B92)),0))</f>
        <v/>
      </c>
      <c r="E92" s="13" t="str">
        <f>IF($A92="","",ROUND(((MIN(B92,C92)*'Estimate'!$B$7)+(MAX(0,(C92-B92))*'Estimate'!$B$8)),2))</f>
        <v/>
      </c>
    </row>
    <row r="93" spans="1:5" x14ac:dyDescent="0.25">
      <c r="B93" s="11"/>
      <c r="C93" s="11"/>
      <c r="D93" s="12" t="str">
        <f>IF($A93="","",IFERROR(MIN(1,(C93/B93)),0))</f>
        <v/>
      </c>
      <c r="E93" s="13" t="str">
        <f>IF($A93="","",ROUND(((MIN(B93,C93)*'Estimate'!$B$7)+(MAX(0,(C93-B93))*'Estimate'!$B$8)),2))</f>
        <v/>
      </c>
    </row>
    <row r="94" spans="1:5" x14ac:dyDescent="0.25">
      <c r="B94" s="11"/>
      <c r="C94" s="11"/>
      <c r="D94" s="12" t="str">
        <f>IF($A94="","",IFERROR(MIN(1,(C94/B94)),0))</f>
        <v/>
      </c>
      <c r="E94" s="13" t="str">
        <f>IF($A94="","",ROUND(((MIN(B94,C94)*'Estimate'!$B$7)+(MAX(0,(C94-B94))*'Estimate'!$B$8)),2))</f>
        <v/>
      </c>
    </row>
    <row r="95" spans="1:5" x14ac:dyDescent="0.25">
      <c r="B95" s="11"/>
      <c r="C95" s="11"/>
      <c r="D95" s="12" t="str">
        <f>IF($A95="","",IFERROR(MIN(1,(C95/B95)),0))</f>
        <v/>
      </c>
      <c r="E95" s="13" t="str">
        <f>IF($A95="","",ROUND(((MIN(B95,C95)*'Estimate'!$B$7)+(MAX(0,(C95-B95))*'Estimate'!$B$8)),2))</f>
        <v/>
      </c>
    </row>
    <row r="96" spans="1:5" x14ac:dyDescent="0.25">
      <c r="B96" s="11"/>
      <c r="C96" s="11"/>
      <c r="D96" s="12" t="str">
        <f>IF($A96="","",IFERROR(MIN(1,(C96/B96)),0))</f>
        <v/>
      </c>
      <c r="E96" s="13" t="str">
        <f>IF($A96="","",ROUND(((MIN(B96,C96)*'Estimate'!$B$7)+(MAX(0,(C96-B96))*'Estimate'!$B$8)),2))</f>
        <v/>
      </c>
    </row>
    <row r="97" spans="1:5" x14ac:dyDescent="0.25">
      <c r="B97" s="11"/>
      <c r="C97" s="11"/>
      <c r="D97" s="12" t="str">
        <f>IF($A97="","",IFERROR(MIN(1,(C97/B97)),0))</f>
        <v/>
      </c>
      <c r="E97" s="13" t="str">
        <f>IF($A97="","",ROUND(((MIN(B97,C97)*'Estimate'!$B$7)+(MAX(0,(C97-B97))*'Estimate'!$B$8)),2))</f>
        <v/>
      </c>
    </row>
    <row r="98" spans="1:5" x14ac:dyDescent="0.25">
      <c r="B98" s="11"/>
      <c r="C98" s="11"/>
      <c r="D98" s="12" t="str">
        <f>IF($A98="","",IFERROR(MIN(1,(C98/B98)),0))</f>
        <v/>
      </c>
      <c r="E98" s="13" t="str">
        <f>IF($A98="","",ROUND(((MIN(B98,C98)*'Estimate'!$B$7)+(MAX(0,(C98-B98))*'Estimate'!$B$8)),2))</f>
        <v/>
      </c>
    </row>
    <row r="99" spans="1:5" x14ac:dyDescent="0.25">
      <c r="B99" s="11"/>
      <c r="C99" s="11"/>
      <c r="D99" s="12" t="str">
        <f>IF($A99="","",IFERROR(MIN(1,(C99/B99)),0))</f>
        <v/>
      </c>
      <c r="E99" s="13" t="str">
        <f>IF($A99="","",ROUND(((MIN(B99,C99)*'Estimate'!$B$7)+(MAX(0,(C99-B99))*'Estimate'!$B$8)),2))</f>
        <v/>
      </c>
    </row>
    <row r="100" spans="1:5" x14ac:dyDescent="0.25">
      <c r="B100" s="11"/>
      <c r="C100" s="11"/>
      <c r="D100" s="12" t="str">
        <f>IF($A100="","",IFERROR(MIN(1,(C100/B100)),0))</f>
        <v/>
      </c>
      <c r="E100" s="13" t="str">
        <f>IF($A100="","",ROUND(((MIN(B100,C100)*'Estimate'!$B$7)+(MAX(0,(C100-B100))*'Estimate'!$B$8)),2))</f>
        <v/>
      </c>
    </row>
    <row r="101" spans="1:5" x14ac:dyDescent="0.25">
      <c r="B101" s="11"/>
      <c r="C101" s="11"/>
      <c r="D101" s="12" t="str">
        <f>IF($A101="","",IFERROR(MIN(1,(C101/B101)),0))</f>
        <v/>
      </c>
      <c r="E101" s="13" t="str">
        <f>IF($A101="","",ROUND(((MIN(B101,C101)*'Estimate'!$B$7)+(MAX(0,(C101-B101))*'Estimate'!$B$8)),2))</f>
        <v/>
      </c>
    </row>
    <row r="102" spans="1:5" x14ac:dyDescent="0.25">
      <c r="B102" s="11"/>
      <c r="C102" s="11"/>
      <c r="D102" s="12" t="str">
        <f>IF($A102="","",IFERROR(MIN(1,(C102/B102)),0))</f>
        <v/>
      </c>
      <c r="E102" s="13" t="str">
        <f>IF($A102="","",ROUND(((MIN(B102,C102)*'Estimate'!$B$7)+(MAX(0,(C102-B102))*'Estimate'!$B$8)),2))</f>
        <v/>
      </c>
    </row>
    <row r="103" spans="1:5" x14ac:dyDescent="0.25">
      <c r="B103" s="11"/>
      <c r="C103" s="11"/>
      <c r="D103" s="12" t="str">
        <f>IF($A103="","",IFERROR(MIN(1,(C103/B103)),0))</f>
        <v/>
      </c>
      <c r="E103" s="13" t="str">
        <f>IF($A103="","",ROUND(((MIN(B103,C103)*'Estimate'!$B$7)+(MAX(0,(C103-B103))*'Estimate'!$B$8)),2))</f>
        <v/>
      </c>
    </row>
    <row r="104" spans="1:5" x14ac:dyDescent="0.25">
      <c r="B104" s="11"/>
      <c r="C104" s="11"/>
      <c r="D104" s="12" t="str">
        <f>IF($A104="","",IFERROR(MIN(1,(C104/B104)),0))</f>
        <v/>
      </c>
      <c r="E104" s="13" t="str">
        <f>IF($A104="","",ROUND(((MIN(B104,C104)*'Estimate'!$B$7)+(MAX(0,(C104-B104))*'Estimate'!$B$8)),2))</f>
        <v/>
      </c>
    </row>
    <row r="105" spans="1:5" x14ac:dyDescent="0.25">
      <c r="B105" s="11"/>
      <c r="C105" s="11"/>
      <c r="D105" s="12" t="str">
        <f>IF($A105="","",IFERROR(MIN(1,(C105/B105)),0))</f>
        <v/>
      </c>
      <c r="E105" s="13" t="str">
        <f>IF($A105="","",ROUND(((MIN(B105,C105)*'Estimate'!$B$7)+(MAX(0,(C105-B105))*'Estimate'!$B$8)),2))</f>
        <v/>
      </c>
    </row>
    <row r="106" spans="1:5" x14ac:dyDescent="0.25">
      <c r="B106" s="11"/>
      <c r="C106" s="11"/>
      <c r="D106" s="12" t="str">
        <f>IF($A106="","",IFERROR(MIN(1,(C106/B106)),0))</f>
        <v/>
      </c>
      <c r="E106" s="13" t="str">
        <f>IF($A106="","",ROUND(((MIN(B106,C106)*'Estimate'!$B$7)+(MAX(0,(C106-B106))*'Estimate'!$B$8)),2))</f>
        <v/>
      </c>
    </row>
    <row r="107" spans="1:5" x14ac:dyDescent="0.25">
      <c r="B107" s="11"/>
      <c r="C107" s="11"/>
      <c r="D107" s="12" t="str">
        <f>IF($A107="","",IFERROR(MIN(1,(C107/B107)),0))</f>
        <v/>
      </c>
      <c r="E107" s="13" t="str">
        <f>IF($A107="","",ROUND(((MIN(B107,C107)*'Estimate'!$B$7)+(MAX(0,(C107-B107))*'Estimate'!$B$8)),2))</f>
        <v/>
      </c>
    </row>
    <row r="108" spans="1:5" x14ac:dyDescent="0.25">
      <c r="B108" s="11"/>
      <c r="C108" s="11"/>
      <c r="D108" s="12" t="str">
        <f>IF($A108="","",IFERROR(MIN(1,(C108/B108)),0))</f>
        <v/>
      </c>
      <c r="E108" s="13" t="str">
        <f>IF($A108="","",ROUND(((MIN(B108,C108)*'Estimate'!$B$7)+(MAX(0,(C108-B108))*'Estimate'!$B$8)),2))</f>
        <v/>
      </c>
    </row>
    <row r="109" spans="1:5" x14ac:dyDescent="0.25">
      <c r="B109" s="11"/>
      <c r="C109" s="11"/>
      <c r="D109" s="12" t="str">
        <f>IF($A109="","",IFERROR(MIN(1,(C109/B109)),0))</f>
        <v/>
      </c>
      <c r="E109" s="13" t="str">
        <f>IF($A109="","",ROUND(((MIN(B109,C109)*'Estimate'!$B$7)+(MAX(0,(C109-B109))*'Estimate'!$B$8)),2))</f>
        <v/>
      </c>
    </row>
    <row r="110" spans="1:5" x14ac:dyDescent="0.25">
      <c r="B110" s="11"/>
      <c r="C110" s="11"/>
      <c r="D110" s="12" t="str">
        <f>IF($A110="","",IFERROR(MIN(1,(C110/B110)),0))</f>
        <v/>
      </c>
      <c r="E110" s="13" t="str">
        <f>IF($A110="","",ROUND(((MIN(B110,C110)*'Estimate'!$B$7)+(MAX(0,(C110-B110))*'Estimate'!$B$8)),2))</f>
        <v/>
      </c>
    </row>
    <row r="111" spans="1:5" x14ac:dyDescent="0.25">
      <c r="B111" s="11"/>
      <c r="C111" s="11"/>
      <c r="D111" s="12" t="str">
        <f>IF($A111="","",IFERROR(MIN(1,(C111/B111)),0))</f>
        <v/>
      </c>
      <c r="E111" s="13" t="str">
        <f>IF($A111="","",ROUND(((MIN(B111,C111)*'Estimate'!$B$7)+(MAX(0,(C111-B111))*'Estimate'!$B$8)),2))</f>
        <v/>
      </c>
    </row>
    <row r="112" spans="1:5" x14ac:dyDescent="0.25">
      <c r="B112" s="11"/>
      <c r="C112" s="11"/>
      <c r="D112" s="12" t="str">
        <f>IF($A112="","",IFERROR(MIN(1,(C112/B112)),0))</f>
        <v/>
      </c>
      <c r="E112" s="13" t="str">
        <f>IF($A112="","",ROUND(((MIN(B112,C112)*'Estimate'!$B$7)+(MAX(0,(C112-B112))*'Estimate'!$B$8)),2))</f>
        <v/>
      </c>
    </row>
    <row r="113" spans="1:5" x14ac:dyDescent="0.25">
      <c r="B113" s="11"/>
      <c r="C113" s="11"/>
      <c r="D113" s="12" t="str">
        <f>IF($A113="","",IFERROR(MIN(1,(C113/B113)),0))</f>
        <v/>
      </c>
      <c r="E113" s="13" t="str">
        <f>IF($A113="","",ROUND(((MIN(B113,C113)*'Estimate'!$B$7)+(MAX(0,(C113-B113))*'Estimate'!$B$8)),2))</f>
        <v/>
      </c>
    </row>
    <row r="114" spans="1:5" x14ac:dyDescent="0.25">
      <c r="B114" s="11"/>
      <c r="C114" s="11"/>
      <c r="D114" s="12" t="str">
        <f>IF($A114="","",IFERROR(MIN(1,(C114/B114)),0))</f>
        <v/>
      </c>
      <c r="E114" s="13" t="str">
        <f>IF($A114="","",ROUND(((MIN(B114,C114)*'Estimate'!$B$7)+(MAX(0,(C114-B114))*'Estimate'!$B$8)),2))</f>
        <v/>
      </c>
    </row>
    <row r="115" spans="1:5" x14ac:dyDescent="0.25">
      <c r="B115" s="11"/>
      <c r="C115" s="11"/>
      <c r="D115" s="12" t="str">
        <f>IF($A115="","",IFERROR(MIN(1,(C115/B115)),0))</f>
        <v/>
      </c>
      <c r="E115" s="13" t="str">
        <f>IF($A115="","",ROUND(((MIN(B115,C115)*'Estimate'!$B$7)+(MAX(0,(C115-B115))*'Estimate'!$B$8)),2))</f>
        <v/>
      </c>
    </row>
    <row r="116" spans="1:5" x14ac:dyDescent="0.25">
      <c r="B116" s="11"/>
      <c r="C116" s="11"/>
      <c r="D116" s="12" t="str">
        <f>IF($A116="","",IFERROR(MIN(1,(C116/B116)),0))</f>
        <v/>
      </c>
      <c r="E116" s="13" t="str">
        <f>IF($A116="","",ROUND(((MIN(B116,C116)*'Estimate'!$B$7)+(MAX(0,(C116-B116))*'Estimate'!$B$8)),2))</f>
        <v/>
      </c>
    </row>
    <row r="117" spans="1:5" x14ac:dyDescent="0.25">
      <c r="B117" s="11"/>
      <c r="C117" s="11"/>
      <c r="D117" s="12" t="str">
        <f>IF($A117="","",IFERROR(MIN(1,(C117/B117)),0))</f>
        <v/>
      </c>
      <c r="E117" s="13" t="str">
        <f>IF($A117="","",ROUND(((MIN(B117,C117)*'Estimate'!$B$7)+(MAX(0,(C117-B117))*'Estimate'!$B$8)),2))</f>
        <v/>
      </c>
    </row>
    <row r="118" spans="1:5" x14ac:dyDescent="0.25">
      <c r="B118" s="11"/>
      <c r="C118" s="11"/>
      <c r="D118" s="12" t="str">
        <f>IF($A118="","",IFERROR(MIN(1,(C118/B118)),0))</f>
        <v/>
      </c>
      <c r="E118" s="13" t="str">
        <f>IF($A118="","",ROUND(((MIN(B118,C118)*'Estimate'!$B$7)+(MAX(0,(C118-B118))*'Estimate'!$B$8)),2))</f>
        <v/>
      </c>
    </row>
    <row r="119" spans="1:5" x14ac:dyDescent="0.25">
      <c r="B119" s="11"/>
      <c r="C119" s="11"/>
      <c r="D119" s="12" t="str">
        <f>IF($A119="","",IFERROR(MIN(1,(C119/B119)),0))</f>
        <v/>
      </c>
      <c r="E119" s="13" t="str">
        <f>IF($A119="","",ROUND(((MIN(B119,C119)*'Estimate'!$B$7)+(MAX(0,(C119-B119))*'Estimate'!$B$8)),2))</f>
        <v/>
      </c>
    </row>
    <row r="120" spans="1:5" x14ac:dyDescent="0.25">
      <c r="B120" s="11"/>
      <c r="C120" s="11"/>
      <c r="D120" s="12" t="str">
        <f>IF($A120="","",IFERROR(MIN(1,(C120/B120)),0))</f>
        <v/>
      </c>
      <c r="E120" s="13" t="str">
        <f>IF($A120="","",ROUND(((MIN(B120,C120)*'Estimate'!$B$7)+(MAX(0,(C120-B120))*'Estimate'!$B$8)),2))</f>
        <v/>
      </c>
    </row>
    <row r="121" spans="1:5" x14ac:dyDescent="0.25">
      <c r="B121" s="11"/>
      <c r="C121" s="11"/>
      <c r="D121" s="12" t="str">
        <f>IF($A121="","",IFERROR(MIN(1,(C121/B121)),0))</f>
        <v/>
      </c>
      <c r="E121" s="13" t="str">
        <f>IF($A121="","",ROUND(((MIN(B121,C121)*'Estimate'!$B$7)+(MAX(0,(C121-B121))*'Estimate'!$B$8)),2))</f>
        <v/>
      </c>
    </row>
    <row r="122" spans="1:5" x14ac:dyDescent="0.25">
      <c r="B122" s="11"/>
      <c r="C122" s="11"/>
      <c r="D122" s="12" t="str">
        <f>IF($A122="","",IFERROR(MIN(1,(C122/B122)),0))</f>
        <v/>
      </c>
      <c r="E122" s="13" t="str">
        <f>IF($A122="","",ROUND(((MIN(B122,C122)*'Estimate'!$B$7)+(MAX(0,(C122-B122))*'Estimate'!$B$8)),2))</f>
        <v/>
      </c>
    </row>
    <row r="123" spans="1:5" x14ac:dyDescent="0.25">
      <c r="B123" s="11"/>
      <c r="C123" s="11"/>
      <c r="D123" s="12" t="str">
        <f>IF($A123="","",IFERROR(MIN(1,(C123/B123)),0))</f>
        <v/>
      </c>
      <c r="E123" s="13" t="str">
        <f>IF($A123="","",ROUND(((MIN(B123,C123)*'Estimate'!$B$7)+(MAX(0,(C123-B123))*'Estimate'!$B$8)),2))</f>
        <v/>
      </c>
    </row>
    <row r="124" spans="1:5" x14ac:dyDescent="0.25">
      <c r="B124" s="11"/>
      <c r="C124" s="11"/>
      <c r="D124" s="12" t="str">
        <f>IF($A124="","",IFERROR(MIN(1,(C124/B124)),0))</f>
        <v/>
      </c>
      <c r="E124" s="13" t="str">
        <f>IF($A124="","",ROUND(((MIN(B124,C124)*'Estimate'!$B$7)+(MAX(0,(C124-B124))*'Estimate'!$B$8)),2))</f>
        <v/>
      </c>
    </row>
    <row r="125" spans="1:5" x14ac:dyDescent="0.25">
      <c r="B125" s="11"/>
      <c r="C125" s="11"/>
      <c r="D125" s="12" t="str">
        <f>IF($A125="","",IFERROR(MIN(1,(C125/B125)),0))</f>
        <v/>
      </c>
      <c r="E125" s="13" t="str">
        <f>IF($A125="","",ROUND(((MIN(B125,C125)*'Estimate'!$B$7)+(MAX(0,(C125-B125))*'Estimate'!$B$8)),2))</f>
        <v/>
      </c>
    </row>
    <row r="126" spans="1:5" x14ac:dyDescent="0.25">
      <c r="B126" s="11"/>
      <c r="C126" s="11"/>
      <c r="D126" s="12" t="str">
        <f>IF($A126="","",IFERROR(MIN(1,(C126/B126)),0))</f>
        <v/>
      </c>
      <c r="E126" s="13" t="str">
        <f>IF($A126="","",ROUND(((MIN(B126,C126)*'Estimate'!$B$7)+(MAX(0,(C126-B126))*'Estimate'!$B$8)),2))</f>
        <v/>
      </c>
    </row>
    <row r="127" spans="1:5" x14ac:dyDescent="0.25">
      <c r="B127" s="11"/>
      <c r="C127" s="11"/>
      <c r="D127" s="12" t="str">
        <f>IF($A127="","",IFERROR(MIN(1,(C127/B127)),0))</f>
        <v/>
      </c>
      <c r="E127" s="13" t="str">
        <f>IF($A127="","",ROUND(((MIN(B127,C127)*'Estimate'!$B$7)+(MAX(0,(C127-B127))*'Estimate'!$B$8)),2))</f>
        <v/>
      </c>
    </row>
    <row r="128" spans="1:5" x14ac:dyDescent="0.25">
      <c r="B128" s="11"/>
      <c r="C128" s="11"/>
      <c r="D128" s="12" t="str">
        <f>IF($A128="","",IFERROR(MIN(1,(C128/B128)),0))</f>
        <v/>
      </c>
      <c r="E128" s="13" t="str">
        <f>IF($A128="","",ROUND(((MIN(B128,C128)*'Estimate'!$B$7)+(MAX(0,(C128-B128))*'Estimate'!$B$8)),2))</f>
        <v/>
      </c>
    </row>
    <row r="129" spans="1:5" x14ac:dyDescent="0.25">
      <c r="B129" s="11"/>
      <c r="C129" s="11"/>
      <c r="D129" s="12" t="str">
        <f>IF($A129="","",IFERROR(MIN(1,(C129/B129)),0))</f>
        <v/>
      </c>
      <c r="E129" s="13" t="str">
        <f>IF($A129="","",ROUND(((MIN(B129,C129)*'Estimate'!$B$7)+(MAX(0,(C129-B129))*'Estimate'!$B$8)),2))</f>
        <v/>
      </c>
    </row>
    <row r="130" spans="1:5" x14ac:dyDescent="0.25">
      <c r="B130" s="11"/>
      <c r="C130" s="11"/>
      <c r="D130" s="12" t="str">
        <f>IF($A130="","",IFERROR(MIN(1,(C130/B130)),0))</f>
        <v/>
      </c>
      <c r="E130" s="13" t="str">
        <f>IF($A130="","",ROUND(((MIN(B130,C130)*'Estimate'!$B$7)+(MAX(0,(C130-B130))*'Estimate'!$B$8)),2))</f>
        <v/>
      </c>
    </row>
    <row r="131" spans="1:5" x14ac:dyDescent="0.25">
      <c r="B131" s="11"/>
      <c r="C131" s="11"/>
      <c r="D131" s="12" t="str">
        <f>IF($A131="","",IFERROR(MIN(1,(C131/B131)),0))</f>
        <v/>
      </c>
      <c r="E131" s="13" t="str">
        <f>IF($A131="","",ROUND(((MIN(B131,C131)*'Estimate'!$B$7)+(MAX(0,(C131-B131))*'Estimate'!$B$8)),2))</f>
        <v/>
      </c>
    </row>
    <row r="132" spans="1:5" x14ac:dyDescent="0.25">
      <c r="B132" s="11"/>
      <c r="C132" s="11"/>
      <c r="D132" s="12" t="str">
        <f>IF($A132="","",IFERROR(MIN(1,(C132/B132)),0))</f>
        <v/>
      </c>
      <c r="E132" s="13" t="str">
        <f>IF($A132="","",ROUND(((MIN(B132,C132)*'Estimate'!$B$7)+(MAX(0,(C132-B132))*'Estimate'!$B$8)),2))</f>
        <v/>
      </c>
    </row>
    <row r="133" spans="1:5" x14ac:dyDescent="0.25">
      <c r="B133" s="11"/>
      <c r="C133" s="11"/>
      <c r="D133" s="12" t="str">
        <f>IF($A133="","",IFERROR(MIN(1,(C133/B133)),0))</f>
        <v/>
      </c>
      <c r="E133" s="13" t="str">
        <f>IF($A133="","",ROUND(((MIN(B133,C133)*'Estimate'!$B$7)+(MAX(0,(C133-B133))*'Estimate'!$B$8)),2))</f>
        <v/>
      </c>
    </row>
    <row r="134" spans="1:5" x14ac:dyDescent="0.25">
      <c r="B134" s="11"/>
      <c r="C134" s="11"/>
      <c r="D134" s="12" t="str">
        <f>IF($A134="","",IFERROR(MIN(1,(C134/B134)),0))</f>
        <v/>
      </c>
      <c r="E134" s="13" t="str">
        <f>IF($A134="","",ROUND(((MIN(B134,C134)*'Estimate'!$B$7)+(MAX(0,(C134-B134))*'Estimate'!$B$8)),2))</f>
        <v/>
      </c>
    </row>
    <row r="135" spans="1:5" x14ac:dyDescent="0.25">
      <c r="B135" s="11"/>
      <c r="C135" s="11"/>
      <c r="D135" s="12" t="str">
        <f>IF($A135="","",IFERROR(MIN(1,(C135/B135)),0))</f>
        <v/>
      </c>
      <c r="E135" s="13" t="str">
        <f>IF($A135="","",ROUND(((MIN(B135,C135)*'Estimate'!$B$7)+(MAX(0,(C135-B135))*'Estimate'!$B$8)),2))</f>
        <v/>
      </c>
    </row>
    <row r="136" spans="1:5" x14ac:dyDescent="0.25">
      <c r="B136" s="11"/>
      <c r="C136" s="11"/>
      <c r="D136" s="12" t="str">
        <f>IF($A136="","",IFERROR(MIN(1,(C136/B136)),0))</f>
        <v/>
      </c>
      <c r="E136" s="13" t="str">
        <f>IF($A136="","",ROUND(((MIN(B136,C136)*'Estimate'!$B$7)+(MAX(0,(C136-B136))*'Estimate'!$B$8)),2))</f>
        <v/>
      </c>
    </row>
    <row r="137" spans="1:5" x14ac:dyDescent="0.25">
      <c r="B137" s="11"/>
      <c r="C137" s="11"/>
      <c r="D137" s="12" t="str">
        <f>IF($A137="","",IFERROR(MIN(1,(C137/B137)),0))</f>
        <v/>
      </c>
      <c r="E137" s="13" t="str">
        <f>IF($A137="","",ROUND(((MIN(B137,C137)*'Estimate'!$B$7)+(MAX(0,(C137-B137))*'Estimate'!$B$8)),2))</f>
        <v/>
      </c>
    </row>
    <row r="138" spans="1:5" x14ac:dyDescent="0.25">
      <c r="B138" s="11"/>
      <c r="C138" s="11"/>
      <c r="D138" s="12" t="str">
        <f>IF($A138="","",IFERROR(MIN(1,(C138/B138)),0))</f>
        <v/>
      </c>
      <c r="E138" s="13" t="str">
        <f>IF($A138="","",ROUND(((MIN(B138,C138)*'Estimate'!$B$7)+(MAX(0,(C138-B138))*'Estimate'!$B$8)),2))</f>
        <v/>
      </c>
    </row>
    <row r="139" spans="1:5" x14ac:dyDescent="0.25">
      <c r="B139" s="11"/>
      <c r="C139" s="11"/>
      <c r="D139" s="12" t="str">
        <f>IF($A139="","",IFERROR(MIN(1,(C139/B139)),0))</f>
        <v/>
      </c>
      <c r="E139" s="13" t="str">
        <f>IF($A139="","",ROUND(((MIN(B139,C139)*'Estimate'!$B$7)+(MAX(0,(C139-B139))*'Estimate'!$B$8)),2))</f>
        <v/>
      </c>
    </row>
    <row r="140" spans="1:5" x14ac:dyDescent="0.25">
      <c r="B140" s="11"/>
      <c r="C140" s="11"/>
      <c r="D140" s="12" t="str">
        <f>IF($A140="","",IFERROR(MIN(1,(C140/B140)),0))</f>
        <v/>
      </c>
      <c r="E140" s="13" t="str">
        <f>IF($A140="","",ROUND(((MIN(B140,C140)*'Estimate'!$B$7)+(MAX(0,(C140-B140))*'Estimate'!$B$8)),2))</f>
        <v/>
      </c>
    </row>
    <row r="141" spans="1:5" x14ac:dyDescent="0.25">
      <c r="B141" s="11"/>
      <c r="C141" s="11"/>
      <c r="D141" s="12" t="str">
        <f>IF($A141="","",IFERROR(MIN(1,(C141/B141)),0))</f>
        <v/>
      </c>
      <c r="E141" s="13" t="str">
        <f>IF($A141="","",ROUND(((MIN(B141,C141)*'Estimate'!$B$7)+(MAX(0,(C141-B141))*'Estimate'!$B$8)),2))</f>
        <v/>
      </c>
    </row>
    <row r="142" spans="1:5" x14ac:dyDescent="0.25">
      <c r="B142" s="11"/>
      <c r="C142" s="11"/>
      <c r="D142" s="12" t="str">
        <f>IF($A142="","",IFERROR(MIN(1,(C142/B142)),0))</f>
        <v/>
      </c>
      <c r="E142" s="13" t="str">
        <f>IF($A142="","",ROUND(((MIN(B142,C142)*'Estimate'!$B$7)+(MAX(0,(C142-B142))*'Estimate'!$B$8)),2))</f>
        <v/>
      </c>
    </row>
    <row r="143" spans="1:5" x14ac:dyDescent="0.25">
      <c r="B143" s="11"/>
      <c r="C143" s="11"/>
      <c r="D143" s="12" t="str">
        <f>IF($A143="","",IFERROR(MIN(1,(C143/B143)),0))</f>
        <v/>
      </c>
      <c r="E143" s="13" t="str">
        <f>IF($A143="","",ROUND(((MIN(B143,C143)*'Estimate'!$B$7)+(MAX(0,(C143-B143))*'Estimate'!$B$8)),2))</f>
        <v/>
      </c>
    </row>
    <row r="144" spans="1:5" x14ac:dyDescent="0.25">
      <c r="B144" s="11"/>
      <c r="C144" s="11"/>
      <c r="D144" s="12" t="str">
        <f>IF($A144="","",IFERROR(MIN(1,(C144/B144)),0))</f>
        <v/>
      </c>
      <c r="E144" s="13" t="str">
        <f>IF($A144="","",ROUND(((MIN(B144,C144)*'Estimate'!$B$7)+(MAX(0,(C144-B144))*'Estimate'!$B$8)),2))</f>
        <v/>
      </c>
    </row>
    <row r="145" spans="1:5" x14ac:dyDescent="0.25">
      <c r="B145" s="11"/>
      <c r="C145" s="11"/>
      <c r="D145" s="12" t="str">
        <f>IF($A145="","",IFERROR(MIN(1,(C145/B145)),0))</f>
        <v/>
      </c>
      <c r="E145" s="13" t="str">
        <f>IF($A145="","",ROUND(((MIN(B145,C145)*'Estimate'!$B$7)+(MAX(0,(C145-B145))*'Estimate'!$B$8)),2))</f>
        <v/>
      </c>
    </row>
    <row r="146" spans="1:5" x14ac:dyDescent="0.25">
      <c r="B146" s="11"/>
      <c r="C146" s="11"/>
      <c r="D146" s="12" t="str">
        <f>IF($A146="","",IFERROR(MIN(1,(C146/B146)),0))</f>
        <v/>
      </c>
      <c r="E146" s="13" t="str">
        <f>IF($A146="","",ROUND(((MIN(B146,C146)*'Estimate'!$B$7)+(MAX(0,(C146-B146))*'Estimate'!$B$8)),2))</f>
        <v/>
      </c>
    </row>
    <row r="147" spans="1:5" x14ac:dyDescent="0.25">
      <c r="B147" s="11"/>
      <c r="C147" s="11"/>
      <c r="D147" s="12" t="str">
        <f>IF($A147="","",IFERROR(MIN(1,(C147/B147)),0))</f>
        <v/>
      </c>
      <c r="E147" s="13" t="str">
        <f>IF($A147="","",ROUND(((MIN(B147,C147)*'Estimate'!$B$7)+(MAX(0,(C147-B147))*'Estimate'!$B$8)),2))</f>
        <v/>
      </c>
    </row>
    <row r="148" spans="1:5" x14ac:dyDescent="0.25">
      <c r="B148" s="11"/>
      <c r="C148" s="11"/>
      <c r="D148" s="12" t="str">
        <f>IF($A148="","",IFERROR(MIN(1,(C148/B148)),0))</f>
        <v/>
      </c>
      <c r="E148" s="13" t="str">
        <f>IF($A148="","",ROUND(((MIN(B148,C148)*'Estimate'!$B$7)+(MAX(0,(C148-B148))*'Estimate'!$B$8)),2))</f>
        <v/>
      </c>
    </row>
    <row r="149" spans="1:5" x14ac:dyDescent="0.25">
      <c r="B149" s="11"/>
      <c r="C149" s="11"/>
      <c r="D149" s="12" t="str">
        <f>IF($A149="","",IFERROR(MIN(1,(C149/B149)),0))</f>
        <v/>
      </c>
      <c r="E149" s="13" t="str">
        <f>IF($A149="","",ROUND(((MIN(B149,C149)*'Estimate'!$B$7)+(MAX(0,(C149-B149))*'Estimate'!$B$8)),2))</f>
        <v/>
      </c>
    </row>
    <row r="150" spans="1:5" x14ac:dyDescent="0.25">
      <c r="B150" s="11"/>
      <c r="C150" s="11"/>
      <c r="D150" s="12" t="str">
        <f>IF($A150="","",IFERROR(MIN(1,(C150/B150)),0))</f>
        <v/>
      </c>
      <c r="E150" s="13" t="str">
        <f>IF($A150="","",ROUND(((MIN(B150,C150)*'Estimate'!$B$7)+(MAX(0,(C150-B150))*'Estimate'!$B$8)),2))</f>
        <v/>
      </c>
    </row>
    <row r="151" spans="1:5" x14ac:dyDescent="0.25">
      <c r="B151" s="11"/>
      <c r="C151" s="11"/>
      <c r="D151" s="12" t="str">
        <f>IF($A151="","",IFERROR(MIN(1,(C151/B151)),0))</f>
        <v/>
      </c>
      <c r="E151" s="13" t="str">
        <f>IF($A151="","",ROUND(((MIN(B151,C151)*'Estimate'!$B$7)+(MAX(0,(C151-B151))*'Estimate'!$B$8)),2))</f>
        <v/>
      </c>
    </row>
    <row r="152" spans="1:5" x14ac:dyDescent="0.25">
      <c r="B152" s="11"/>
      <c r="C152" s="11"/>
      <c r="D152" s="12" t="str">
        <f>IF($A152="","",IFERROR(MIN(1,(C152/B152)),0))</f>
        <v/>
      </c>
      <c r="E152" s="13" t="str">
        <f>IF($A152="","",ROUND(((MIN(B152,C152)*'Estimate'!$B$7)+(MAX(0,(C152-B152))*'Estimate'!$B$8)),2))</f>
        <v/>
      </c>
    </row>
    <row r="153" spans="1:5" x14ac:dyDescent="0.25">
      <c r="B153" s="11"/>
      <c r="C153" s="11"/>
      <c r="D153" s="12" t="str">
        <f>IF($A153="","",IFERROR(MIN(1,(C153/B153)),0))</f>
        <v/>
      </c>
      <c r="E153" s="13" t="str">
        <f>IF($A153="","",ROUND(((MIN(B153,C153)*'Estimate'!$B$7)+(MAX(0,(C153-B153))*'Estimate'!$B$8)),2))</f>
        <v/>
      </c>
    </row>
    <row r="154" spans="1:5" x14ac:dyDescent="0.25">
      <c r="B154" s="11"/>
      <c r="C154" s="11"/>
      <c r="D154" s="12" t="str">
        <f>IF($A154="","",IFERROR(MIN(1,(C154/B154)),0))</f>
        <v/>
      </c>
      <c r="E154" s="13" t="str">
        <f>IF($A154="","",ROUND(((MIN(B154,C154)*'Estimate'!$B$7)+(MAX(0,(C154-B154))*'Estimate'!$B$8)),2))</f>
        <v/>
      </c>
    </row>
    <row r="155" spans="1:5" x14ac:dyDescent="0.25">
      <c r="B155" s="11"/>
      <c r="C155" s="11"/>
      <c r="D155" s="12" t="str">
        <f>IF($A155="","",IFERROR(MIN(1,(C155/B155)),0))</f>
        <v/>
      </c>
      <c r="E155" s="13" t="str">
        <f>IF($A155="","",ROUND(((MIN(B155,C155)*'Estimate'!$B$7)+(MAX(0,(C155-B155))*'Estimate'!$B$8)),2))</f>
        <v/>
      </c>
    </row>
    <row r="156" spans="1:5" x14ac:dyDescent="0.25">
      <c r="B156" s="11"/>
      <c r="C156" s="11"/>
      <c r="D156" s="12" t="str">
        <f>IF($A156="","",IFERROR(MIN(1,(C156/B156)),0))</f>
        <v/>
      </c>
      <c r="E156" s="13" t="str">
        <f>IF($A156="","",ROUND(((MIN(B156,C156)*'Estimate'!$B$7)+(MAX(0,(C156-B156))*'Estimate'!$B$8)),2))</f>
        <v/>
      </c>
    </row>
    <row r="157" spans="1:5" x14ac:dyDescent="0.25">
      <c r="B157" s="11"/>
      <c r="C157" s="11"/>
      <c r="D157" s="12" t="str">
        <f>IF($A157="","",IFERROR(MIN(1,(C157/B157)),0))</f>
        <v/>
      </c>
      <c r="E157" s="13" t="str">
        <f>IF($A157="","",ROUND(((MIN(B157,C157)*'Estimate'!$B$7)+(MAX(0,(C157-B157))*'Estimate'!$B$8)),2))</f>
        <v/>
      </c>
    </row>
    <row r="158" spans="1:5" x14ac:dyDescent="0.25">
      <c r="B158" s="11"/>
      <c r="C158" s="11"/>
      <c r="D158" s="12" t="str">
        <f>IF($A158="","",IFERROR(MIN(1,(C158/B158)),0))</f>
        <v/>
      </c>
      <c r="E158" s="13" t="str">
        <f>IF($A158="","",ROUND(((MIN(B158,C158)*'Estimate'!$B$7)+(MAX(0,(C158-B158))*'Estimate'!$B$8)),2))</f>
        <v/>
      </c>
    </row>
    <row r="159" spans="1:5" x14ac:dyDescent="0.25">
      <c r="B159" s="11"/>
      <c r="C159" s="11"/>
      <c r="D159" s="12" t="str">
        <f>IF($A159="","",IFERROR(MIN(1,(C159/B159)),0))</f>
        <v/>
      </c>
      <c r="E159" s="13" t="str">
        <f>IF($A159="","",ROUND(((MIN(B159,C159)*'Estimate'!$B$7)+(MAX(0,(C159-B159))*'Estimate'!$B$8)),2))</f>
        <v/>
      </c>
    </row>
    <row r="160" spans="1:5" x14ac:dyDescent="0.25">
      <c r="B160" s="11"/>
      <c r="C160" s="11"/>
      <c r="D160" s="12" t="str">
        <f>IF($A160="","",IFERROR(MIN(1,(C160/B160)),0))</f>
        <v/>
      </c>
      <c r="E160" s="13" t="str">
        <f>IF($A160="","",ROUND(((MIN(B160,C160)*'Estimate'!$B$7)+(MAX(0,(C160-B160))*'Estimate'!$B$8)),2))</f>
        <v/>
      </c>
    </row>
    <row r="161" spans="1:5" x14ac:dyDescent="0.25">
      <c r="B161" s="11"/>
      <c r="C161" s="11"/>
      <c r="D161" s="12" t="str">
        <f>IF($A161="","",IFERROR(MIN(1,(C161/B161)),0))</f>
        <v/>
      </c>
      <c r="E161" s="13" t="str">
        <f>IF($A161="","",ROUND(((MIN(B161,C161)*'Estimate'!$B$7)+(MAX(0,(C161-B161))*'Estimate'!$B$8)),2))</f>
        <v/>
      </c>
    </row>
    <row r="162" spans="1:5" x14ac:dyDescent="0.25">
      <c r="B162" s="11"/>
      <c r="C162" s="11"/>
      <c r="D162" s="12" t="str">
        <f>IF($A162="","",IFERROR(MIN(1,(C162/B162)),0))</f>
        <v/>
      </c>
      <c r="E162" s="13" t="str">
        <f>IF($A162="","",ROUND(((MIN(B162,C162)*'Estimate'!$B$7)+(MAX(0,(C162-B162))*'Estimate'!$B$8)),2))</f>
        <v/>
      </c>
    </row>
    <row r="163" spans="1:5" x14ac:dyDescent="0.25">
      <c r="B163" s="11"/>
      <c r="C163" s="11"/>
      <c r="D163" s="12" t="str">
        <f>IF($A163="","",IFERROR(MIN(1,(C163/B163)),0))</f>
        <v/>
      </c>
      <c r="E163" s="13" t="str">
        <f>IF($A163="","",ROUND(((MIN(B163,C163)*'Estimate'!$B$7)+(MAX(0,(C163-B163))*'Estimate'!$B$8)),2))</f>
        <v/>
      </c>
    </row>
    <row r="164" spans="1:5" x14ac:dyDescent="0.25">
      <c r="B164" s="11"/>
      <c r="C164" s="11"/>
      <c r="D164" s="12" t="str">
        <f>IF($A164="","",IFERROR(MIN(1,(C164/B164)),0))</f>
        <v/>
      </c>
      <c r="E164" s="13" t="str">
        <f>IF($A164="","",ROUND(((MIN(B164,C164)*'Estimate'!$B$7)+(MAX(0,(C164-B164))*'Estimate'!$B$8)),2))</f>
        <v/>
      </c>
    </row>
    <row r="165" spans="1:5" x14ac:dyDescent="0.25">
      <c r="B165" s="11"/>
      <c r="C165" s="11"/>
      <c r="D165" s="12" t="str">
        <f>IF($A165="","",IFERROR(MIN(1,(C165/B165)),0))</f>
        <v/>
      </c>
      <c r="E165" s="13" t="str">
        <f>IF($A165="","",ROUND(((MIN(B165,C165)*'Estimate'!$B$7)+(MAX(0,(C165-B165))*'Estimate'!$B$8)),2))</f>
        <v/>
      </c>
    </row>
    <row r="166" spans="1:5" x14ac:dyDescent="0.25">
      <c r="B166" s="11"/>
      <c r="C166" s="11"/>
      <c r="D166" s="12" t="str">
        <f>IF($A166="","",IFERROR(MIN(1,(C166/B166)),0))</f>
        <v/>
      </c>
      <c r="E166" s="13" t="str">
        <f>IF($A166="","",ROUND(((MIN(B166,C166)*'Estimate'!$B$7)+(MAX(0,(C166-B166))*'Estimate'!$B$8)),2))</f>
        <v/>
      </c>
    </row>
    <row r="167" spans="1:5" x14ac:dyDescent="0.25">
      <c r="B167" s="11"/>
      <c r="C167" s="11"/>
      <c r="D167" s="12" t="str">
        <f>IF($A167="","",IFERROR(MIN(1,(C167/B167)),0))</f>
        <v/>
      </c>
      <c r="E167" s="13" t="str">
        <f>IF($A167="","",ROUND(((MIN(B167,C167)*'Estimate'!$B$7)+(MAX(0,(C167-B167))*'Estimate'!$B$8)),2))</f>
        <v/>
      </c>
    </row>
    <row r="168" spans="1:5" x14ac:dyDescent="0.25">
      <c r="B168" s="11"/>
      <c r="C168" s="11"/>
      <c r="D168" s="12" t="str">
        <f>IF($A168="","",IFERROR(MIN(1,(C168/B168)),0))</f>
        <v/>
      </c>
      <c r="E168" s="13" t="str">
        <f>IF($A168="","",ROUND(((MIN(B168,C168)*'Estimate'!$B$7)+(MAX(0,(C168-B168))*'Estimate'!$B$8)),2))</f>
        <v/>
      </c>
    </row>
    <row r="169" spans="1:5" x14ac:dyDescent="0.25">
      <c r="B169" s="11"/>
      <c r="C169" s="11"/>
      <c r="D169" s="12" t="str">
        <f>IF($A169="","",IFERROR(MIN(1,(C169/B169)),0))</f>
        <v/>
      </c>
      <c r="E169" s="13" t="str">
        <f>IF($A169="","",ROUND(((MIN(B169,C169)*'Estimate'!$B$7)+(MAX(0,(C169-B169))*'Estimate'!$B$8)),2))</f>
        <v/>
      </c>
    </row>
    <row r="170" spans="1:5" x14ac:dyDescent="0.25">
      <c r="B170" s="11"/>
      <c r="C170" s="11"/>
      <c r="D170" s="12" t="str">
        <f>IF($A170="","",IFERROR(MIN(1,(C170/B170)),0))</f>
        <v/>
      </c>
      <c r="E170" s="13" t="str">
        <f>IF($A170="","",ROUND(((MIN(B170,C170)*'Estimate'!$B$7)+(MAX(0,(C170-B170))*'Estimate'!$B$8)),2))</f>
        <v/>
      </c>
    </row>
    <row r="171" spans="1:5" x14ac:dyDescent="0.25">
      <c r="B171" s="11"/>
      <c r="C171" s="11"/>
      <c r="D171" s="12" t="str">
        <f>IF($A171="","",IFERROR(MIN(1,(C171/B171)),0))</f>
        <v/>
      </c>
      <c r="E171" s="13" t="str">
        <f>IF($A171="","",ROUND(((MIN(B171,C171)*'Estimate'!$B$7)+(MAX(0,(C171-B171))*'Estimate'!$B$8)),2))</f>
        <v/>
      </c>
    </row>
    <row r="172" spans="1:5" x14ac:dyDescent="0.25">
      <c r="B172" s="11"/>
      <c r="C172" s="11"/>
      <c r="D172" s="12" t="str">
        <f>IF($A172="","",IFERROR(MIN(1,(C172/B172)),0))</f>
        <v/>
      </c>
      <c r="E172" s="13" t="str">
        <f>IF($A172="","",ROUND(((MIN(B172,C172)*'Estimate'!$B$7)+(MAX(0,(C172-B172))*'Estimate'!$B$8)),2))</f>
        <v/>
      </c>
    </row>
    <row r="173" spans="1:5" x14ac:dyDescent="0.25">
      <c r="B173" s="11"/>
      <c r="C173" s="11"/>
      <c r="D173" s="12" t="str">
        <f>IF($A173="","",IFERROR(MIN(1,(C173/B173)),0))</f>
        <v/>
      </c>
      <c r="E173" s="13" t="str">
        <f>IF($A173="","",ROUND(((MIN(B173,C173)*'Estimate'!$B$7)+(MAX(0,(C173-B173))*'Estimate'!$B$8)),2))</f>
        <v/>
      </c>
    </row>
    <row r="174" spans="1:5" x14ac:dyDescent="0.25">
      <c r="B174" s="11"/>
      <c r="C174" s="11"/>
      <c r="D174" s="12" t="str">
        <f>IF($A174="","",IFERROR(MIN(1,(C174/B174)),0))</f>
        <v/>
      </c>
      <c r="E174" s="13" t="str">
        <f>IF($A174="","",ROUND(((MIN(B174,C174)*'Estimate'!$B$7)+(MAX(0,(C174-B174))*'Estimate'!$B$8)),2))</f>
        <v/>
      </c>
    </row>
    <row r="175" spans="1:5" x14ac:dyDescent="0.25">
      <c r="B175" s="11"/>
      <c r="C175" s="11"/>
      <c r="D175" s="12" t="str">
        <f>IF($A175="","",IFERROR(MIN(1,(C175/B175)),0))</f>
        <v/>
      </c>
      <c r="E175" s="13" t="str">
        <f>IF($A175="","",ROUND(((MIN(B175,C175)*'Estimate'!$B$7)+(MAX(0,(C175-B175))*'Estimate'!$B$8)),2))</f>
        <v/>
      </c>
    </row>
    <row r="176" spans="1:5" x14ac:dyDescent="0.25">
      <c r="B176" s="11"/>
      <c r="C176" s="11"/>
      <c r="D176" s="12" t="str">
        <f>IF($A176="","",IFERROR(MIN(1,(C176/B176)),0))</f>
        <v/>
      </c>
      <c r="E176" s="13" t="str">
        <f>IF($A176="","",ROUND(((MIN(B176,C176)*'Estimate'!$B$7)+(MAX(0,(C176-B176))*'Estimate'!$B$8)),2))</f>
        <v/>
      </c>
    </row>
    <row r="177" spans="1:5" x14ac:dyDescent="0.25">
      <c r="B177" s="11"/>
      <c r="C177" s="11"/>
      <c r="D177" s="12" t="str">
        <f>IF($A177="","",IFERROR(MIN(1,(C177/B177)),0))</f>
        <v/>
      </c>
      <c r="E177" s="13" t="str">
        <f>IF($A177="","",ROUND(((MIN(B177,C177)*'Estimate'!$B$7)+(MAX(0,(C177-B177))*'Estimate'!$B$8)),2))</f>
        <v/>
      </c>
    </row>
    <row r="178" spans="1:5" x14ac:dyDescent="0.25">
      <c r="B178" s="11"/>
      <c r="C178" s="11"/>
      <c r="D178" s="12" t="str">
        <f>IF($A178="","",IFERROR(MIN(1,(C178/B178)),0))</f>
        <v/>
      </c>
      <c r="E178" s="13" t="str">
        <f>IF($A178="","",ROUND(((MIN(B178,C178)*'Estimate'!$B$7)+(MAX(0,(C178-B178))*'Estimate'!$B$8)),2))</f>
        <v/>
      </c>
    </row>
    <row r="179" spans="1:5" x14ac:dyDescent="0.25">
      <c r="B179" s="11"/>
      <c r="C179" s="11"/>
      <c r="D179" s="12" t="str">
        <f>IF($A179="","",IFERROR(MIN(1,(C179/B179)),0))</f>
        <v/>
      </c>
      <c r="E179" s="13" t="str">
        <f>IF($A179="","",ROUND(((MIN(B179,C179)*'Estimate'!$B$7)+(MAX(0,(C179-B179))*'Estimate'!$B$8)),2))</f>
        <v/>
      </c>
    </row>
    <row r="180" spans="1:5" x14ac:dyDescent="0.25">
      <c r="B180" s="11"/>
      <c r="C180" s="11"/>
      <c r="D180" s="12" t="str">
        <f>IF($A180="","",IFERROR(MIN(1,(C180/B180)),0))</f>
        <v/>
      </c>
      <c r="E180" s="13" t="str">
        <f>IF($A180="","",ROUND(((MIN(B180,C180)*'Estimate'!$B$7)+(MAX(0,(C180-B180))*'Estimate'!$B$8)),2))</f>
        <v/>
      </c>
    </row>
    <row r="181" spans="1:5" x14ac:dyDescent="0.25">
      <c r="B181" s="11"/>
      <c r="C181" s="11"/>
      <c r="D181" s="12" t="str">
        <f>IF($A181="","",IFERROR(MIN(1,(C181/B181)),0))</f>
        <v/>
      </c>
      <c r="E181" s="13" t="str">
        <f>IF($A181="","",ROUND(((MIN(B181,C181)*'Estimate'!$B$7)+(MAX(0,(C181-B181))*'Estimate'!$B$8)),2))</f>
        <v/>
      </c>
    </row>
    <row r="182" spans="1:5" x14ac:dyDescent="0.25">
      <c r="B182" s="11"/>
      <c r="C182" s="11"/>
      <c r="D182" s="12" t="str">
        <f>IF($A182="","",IFERROR(MIN(1,(C182/B182)),0))</f>
        <v/>
      </c>
      <c r="E182" s="13" t="str">
        <f>IF($A182="","",ROUND(((MIN(B182,C182)*'Estimate'!$B$7)+(MAX(0,(C182-B182))*'Estimate'!$B$8)),2))</f>
        <v/>
      </c>
    </row>
    <row r="183" spans="1:5" x14ac:dyDescent="0.25">
      <c r="B183" s="11"/>
      <c r="C183" s="11"/>
      <c r="D183" s="12" t="str">
        <f>IF($A183="","",IFERROR(MIN(1,(C183/B183)),0))</f>
        <v/>
      </c>
      <c r="E183" s="13" t="str">
        <f>IF($A183="","",ROUND(((MIN(B183,C183)*'Estimate'!$B$7)+(MAX(0,(C183-B183))*'Estimate'!$B$8)),2))</f>
        <v/>
      </c>
    </row>
    <row r="184" spans="1:5" x14ac:dyDescent="0.25">
      <c r="B184" s="11"/>
      <c r="C184" s="11"/>
      <c r="D184" s="12" t="str">
        <f>IF($A184="","",IFERROR(MIN(1,(C184/B184)),0))</f>
        <v/>
      </c>
      <c r="E184" s="13" t="str">
        <f>IF($A184="","",ROUND(((MIN(B184,C184)*'Estimate'!$B$7)+(MAX(0,(C184-B184))*'Estimate'!$B$8)),2))</f>
        <v/>
      </c>
    </row>
    <row r="185" spans="1:5" x14ac:dyDescent="0.25">
      <c r="B185" s="11"/>
      <c r="C185" s="11"/>
      <c r="D185" s="12" t="str">
        <f>IF($A185="","",IFERROR(MIN(1,(C185/B185)),0))</f>
        <v/>
      </c>
      <c r="E185" s="13" t="str">
        <f>IF($A185="","",ROUND(((MIN(B185,C185)*'Estimate'!$B$7)+(MAX(0,(C185-B185))*'Estimate'!$B$8)),2))</f>
        <v/>
      </c>
    </row>
    <row r="186" spans="1:5" x14ac:dyDescent="0.25">
      <c r="B186" s="11"/>
      <c r="C186" s="11"/>
      <c r="D186" s="12" t="str">
        <f>IF($A186="","",IFERROR(MIN(1,(C186/B186)),0))</f>
        <v/>
      </c>
      <c r="E186" s="13" t="str">
        <f>IF($A186="","",ROUND(((MIN(B186,C186)*'Estimate'!$B$7)+(MAX(0,(C186-B186))*'Estimate'!$B$8)),2))</f>
        <v/>
      </c>
    </row>
    <row r="187" spans="1:5" x14ac:dyDescent="0.25">
      <c r="B187" s="11"/>
      <c r="C187" s="11"/>
      <c r="D187" s="12" t="str">
        <f>IF($A187="","",IFERROR(MIN(1,(C187/B187)),0))</f>
        <v/>
      </c>
      <c r="E187" s="13" t="str">
        <f>IF($A187="","",ROUND(((MIN(B187,C187)*'Estimate'!$B$7)+(MAX(0,(C187-B187))*'Estimate'!$B$8)),2))</f>
        <v/>
      </c>
    </row>
    <row r="188" spans="1:5" x14ac:dyDescent="0.25">
      <c r="B188" s="11"/>
      <c r="C188" s="11"/>
      <c r="D188" s="12" t="str">
        <f>IF($A188="","",IFERROR(MIN(1,(C188/B188)),0))</f>
        <v/>
      </c>
      <c r="E188" s="13" t="str">
        <f>IF($A188="","",ROUND(((MIN(B188,C188)*'Estimate'!$B$7)+(MAX(0,(C188-B188))*'Estimate'!$B$8)),2))</f>
        <v/>
      </c>
    </row>
    <row r="189" spans="1:5" x14ac:dyDescent="0.25">
      <c r="B189" s="11"/>
      <c r="C189" s="11"/>
      <c r="D189" s="12" t="str">
        <f>IF($A189="","",IFERROR(MIN(1,(C189/B189)),0))</f>
        <v/>
      </c>
      <c r="E189" s="13" t="str">
        <f>IF($A189="","",ROUND(((MIN(B189,C189)*'Estimate'!$B$7)+(MAX(0,(C189-B189))*'Estimate'!$B$8)),2))</f>
        <v/>
      </c>
    </row>
    <row r="190" spans="1:5" x14ac:dyDescent="0.25">
      <c r="B190" s="11"/>
      <c r="C190" s="11"/>
      <c r="D190" s="12" t="str">
        <f>IF($A190="","",IFERROR(MIN(1,(C190/B190)),0))</f>
        <v/>
      </c>
      <c r="E190" s="13" t="str">
        <f>IF($A190="","",ROUND(((MIN(B190,C190)*'Estimate'!$B$7)+(MAX(0,(C190-B190))*'Estimate'!$B$8)),2))</f>
        <v/>
      </c>
    </row>
    <row r="191" spans="1:5" x14ac:dyDescent="0.25">
      <c r="B191" s="11"/>
      <c r="C191" s="11"/>
      <c r="D191" s="12" t="str">
        <f>IF($A191="","",IFERROR(MIN(1,(C191/B191)),0))</f>
        <v/>
      </c>
      <c r="E191" s="13" t="str">
        <f>IF($A191="","",ROUND(((MIN(B191,C191)*'Estimate'!$B$7)+(MAX(0,(C191-B191))*'Estimate'!$B$8)),2))</f>
        <v/>
      </c>
    </row>
    <row r="192" spans="1:5" x14ac:dyDescent="0.25">
      <c r="B192" s="11"/>
      <c r="C192" s="11"/>
      <c r="D192" s="12" t="str">
        <f>IF($A192="","",IFERROR(MIN(1,(C192/B192)),0))</f>
        <v/>
      </c>
      <c r="E192" s="13" t="str">
        <f>IF($A192="","",ROUND(((MIN(B192,C192)*'Estimate'!$B$7)+(MAX(0,(C192-B192))*'Estimate'!$B$8)),2))</f>
        <v/>
      </c>
    </row>
    <row r="193" spans="1:5" x14ac:dyDescent="0.25">
      <c r="B193" s="11"/>
      <c r="C193" s="11"/>
      <c r="D193" s="12" t="str">
        <f>IF($A193="","",IFERROR(MIN(1,(C193/B193)),0))</f>
        <v/>
      </c>
      <c r="E193" s="13" t="str">
        <f>IF($A193="","",ROUND(((MIN(B193,C193)*'Estimate'!$B$7)+(MAX(0,(C193-B193))*'Estimate'!$B$8)),2))</f>
        <v/>
      </c>
    </row>
    <row r="194" spans="1:5" x14ac:dyDescent="0.25">
      <c r="B194" s="11"/>
      <c r="C194" s="11"/>
      <c r="D194" s="12" t="str">
        <f>IF($A194="","",IFERROR(MIN(1,(C194/B194)),0))</f>
        <v/>
      </c>
      <c r="E194" s="13" t="str">
        <f>IF($A194="","",ROUND(((MIN(B194,C194)*'Estimate'!$B$7)+(MAX(0,(C194-B194))*'Estimate'!$B$8)),2))</f>
        <v/>
      </c>
    </row>
    <row r="195" spans="1:5" x14ac:dyDescent="0.25">
      <c r="B195" s="11"/>
      <c r="C195" s="11"/>
      <c r="D195" s="12" t="str">
        <f>IF($A195="","",IFERROR(MIN(1,(C195/B195)),0))</f>
        <v/>
      </c>
      <c r="E195" s="13" t="str">
        <f>IF($A195="","",ROUND(((MIN(B195,C195)*'Estimate'!$B$7)+(MAX(0,(C195-B195))*'Estimate'!$B$8)),2))</f>
        <v/>
      </c>
    </row>
    <row r="196" spans="1:5" x14ac:dyDescent="0.25">
      <c r="B196" s="11"/>
      <c r="C196" s="11"/>
      <c r="D196" s="12" t="str">
        <f>IF($A196="","",IFERROR(MIN(1,(C196/B196)),0))</f>
        <v/>
      </c>
      <c r="E196" s="13" t="str">
        <f>IF($A196="","",ROUND(((MIN(B196,C196)*'Estimate'!$B$7)+(MAX(0,(C196-B196))*'Estimate'!$B$8)),2))</f>
        <v/>
      </c>
    </row>
    <row r="197" spans="1:5" x14ac:dyDescent="0.25">
      <c r="B197" s="11"/>
      <c r="C197" s="11"/>
      <c r="D197" s="12" t="str">
        <f>IF($A197="","",IFERROR(MIN(1,(C197/B197)),0))</f>
        <v/>
      </c>
      <c r="E197" s="13" t="str">
        <f>IF($A197="","",ROUND(((MIN(B197,C197)*'Estimate'!$B$7)+(MAX(0,(C197-B197))*'Estimate'!$B$8)),2))</f>
        <v/>
      </c>
    </row>
    <row r="198" spans="1:5" x14ac:dyDescent="0.25">
      <c r="B198" s="11"/>
      <c r="C198" s="11"/>
      <c r="D198" s="12" t="str">
        <f>IF($A198="","",IFERROR(MIN(1,(C198/B198)),0))</f>
        <v/>
      </c>
      <c r="E198" s="13" t="str">
        <f>IF($A198="","",ROUND(((MIN(B198,C198)*'Estimate'!$B$7)+(MAX(0,(C198-B198))*'Estimate'!$B$8)),2))</f>
        <v/>
      </c>
    </row>
    <row r="199" spans="1:5" x14ac:dyDescent="0.25">
      <c r="B199" s="11"/>
      <c r="C199" s="11"/>
      <c r="D199" s="12" t="str">
        <f>IF($A199="","",IFERROR(MIN(1,(C199/B199)),0))</f>
        <v/>
      </c>
      <c r="E199" s="13" t="str">
        <f>IF($A199="","",ROUND(((MIN(B199,C199)*'Estimate'!$B$7)+(MAX(0,(C199-B199))*'Estimate'!$B$8)),2))</f>
        <v/>
      </c>
    </row>
    <row r="200" spans="1:5" x14ac:dyDescent="0.25">
      <c r="B200" s="11"/>
      <c r="C200" s="11"/>
      <c r="D200" s="12" t="str">
        <f>IF($A200="","",IFERROR(MIN(1,(C200/B200)),0))</f>
        <v/>
      </c>
      <c r="E200" s="13" t="str">
        <f>IF($A200="","",ROUND(((MIN(B200,C200)*'Estimate'!$B$7)+(MAX(0,(C200-B200))*'Estimate'!$B$8)),2))</f>
        <v/>
      </c>
    </row>
    <row r="201" spans="1:5" x14ac:dyDescent="0.25">
      <c r="B201" s="11"/>
      <c r="C201" s="11"/>
      <c r="D201" s="12" t="str">
        <f>IF($A201="","",IFERROR(MIN(1,(C201/B201)),0))</f>
        <v/>
      </c>
      <c r="E201" s="13" t="str">
        <f>IF($A201="","",ROUND(((MIN(B201,C201)*'Estimate'!$B$7)+(MAX(0,(C201-B201))*'Estimate'!$B$8)),2))</f>
        <v/>
      </c>
    </row>
  </sheetData>
  <autoFilter ref="A1:E1"/>
  <dataValidations count="3">
    <dataValidation type="list" allowBlank="1" showErrorMessage="1" errorTitle="Pick from the list" error="Choose one of: Jan, Feb, Mar, Apr, May, Jun, Jul, Aug, Sep, Oct, Nov, Dec" sqref="A2:A201">
      <formula1>"Jan,Feb,Mar,Apr,May,Jun,Jul,Aug,Sep,Oct,Nov,Dec"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30</v>
      </c>
      <c r="B1" s="14" t="s">
        <v>31</v>
      </c>
      <c r="C1" s="14" t="s">
        <v>32</v>
      </c>
    </row>
    <row r="2" spans="1:3" x14ac:dyDescent="0.25">
      <c r="A2" s="15" t="s">
        <v>33</v>
      </c>
      <c r="B2" s="16"/>
      <c r="C2" s="16"/>
    </row>
    <row r="3" spans="1:2" x14ac:dyDescent="0.25">
      <c r="A3" t="s">
        <v>34</v>
      </c>
      <c r="B3" s="17">
        <v>8.4</v>
      </c>
    </row>
    <row r="4" spans="1:2" x14ac:dyDescent="0.25">
      <c r="A4" t="s">
        <v>35</v>
      </c>
      <c r="B4" s="18">
        <v>25200</v>
      </c>
    </row>
    <row r="5" spans="1:3" x14ac:dyDescent="0.25">
      <c r="A5" t="s">
        <v>36</v>
      </c>
      <c r="B5" s="18">
        <v>0</v>
      </c>
      <c r="C5" s="19" t="s">
        <v>37</v>
      </c>
    </row>
    <row r="6" spans="1:3" x14ac:dyDescent="0.25">
      <c r="A6" s="15" t="s">
        <v>38</v>
      </c>
      <c r="B6" s="16"/>
      <c r="C6" s="16"/>
    </row>
    <row r="7" spans="1:3" x14ac:dyDescent="0.25">
      <c r="A7" t="s">
        <v>39</v>
      </c>
      <c r="B7" s="18">
        <v>0.18</v>
      </c>
      <c r="C7" s="19" t="s">
        <v>40</v>
      </c>
    </row>
    <row r="8" spans="1:3" x14ac:dyDescent="0.25">
      <c r="A8" t="s">
        <v>41</v>
      </c>
      <c r="B8" s="18">
        <v>0.08</v>
      </c>
      <c r="C8" s="19" t="s">
        <v>42</v>
      </c>
    </row>
    <row r="9" spans="1:3" x14ac:dyDescent="0.25">
      <c r="A9" s="15" t="s">
        <v>43</v>
      </c>
      <c r="B9" s="16"/>
      <c r="C9" s="16"/>
    </row>
    <row r="10" spans="1:2" x14ac:dyDescent="0.25">
      <c r="A10" t="s">
        <v>44</v>
      </c>
      <c r="B10" s="20">
        <f>SUM('Usage'!$B$2:$B$201)</f>
        <v>11510</v>
      </c>
    </row>
    <row r="11" spans="1:2" x14ac:dyDescent="0.25">
      <c r="A11" t="s">
        <v>45</v>
      </c>
      <c r="B11" s="20">
        <f>SUM('Usage'!$C$2:$C$201)</f>
        <v>9990</v>
      </c>
    </row>
    <row r="12" spans="1:2" x14ac:dyDescent="0.25">
      <c r="A12" t="s">
        <v>46</v>
      </c>
      <c r="B12" s="21">
        <f>IFERROR(MIN(1,('Estimate'!$B$11/'Estimate'!$B$10)),0)</f>
        <v>0.8679409209383145</v>
      </c>
    </row>
    <row r="13" spans="1:2" x14ac:dyDescent="0.25">
      <c r="A13" t="s">
        <v>47</v>
      </c>
      <c r="B13" s="22">
        <f>SUM('Usage'!$E$2:$E$201)</f>
        <v>1757.2000000000003</v>
      </c>
    </row>
    <row r="14" spans="1:2" x14ac:dyDescent="0.25">
      <c r="A14" t="s">
        <v>48</v>
      </c>
      <c r="B14" s="20">
        <f>IFERROR(ROUND((('Estimate'!$B$4-'Estimate'!$B$5)/'Estimate'!$B$13),1),0)</f>
        <v>14.3</v>
      </c>
    </row>
  </sheetData>
  <dataValidations count="2">
    <dataValidation type="decimal" operator="greaterThanOrEqual" allowBlank="1" showErrorMessage="1" errorTitle="Number expected" error="Enter a number." sqref="B3:B5">
      <formula1>-1000000000000</formula1>
    </dataValidation>
    <dataValidation type="decimal" operator="greaterThanOrEqual" allowBlank="1" showErrorMessage="1" errorTitle="Number expected" error="Enter a number." sqref="B7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Usage</vt:lpstr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