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cenarios" state="visible" r:id="rId5"/>
    <sheet sheetId="3" name="Assumptions" state="visible" r:id="rId6"/>
  </sheets>
  <calcPr calcId="171027" fullCalcOnLoad="1"/>
</workbook>
</file>

<file path=xl/sharedStrings.xml><?xml version="1.0" encoding="utf-8"?>
<sst xmlns="http://schemas.openxmlformats.org/spreadsheetml/2006/main" count="35" uniqueCount="35">
  <si>
    <t>Startup Runway Calculator</t>
  </si>
  <si>
    <t>A free runway calculator spreadsheet: model months of runway from cash and burn across best, base, and worst cases for startups, in Sheets and Excel.</t>
  </si>
  <si>
    <t>Quick start</t>
  </si>
  <si>
    <t>Open the Scenarios tab and replace the sample rows with your own — one row per entry. Formulas fill in automatically for new rows.</t>
  </si>
  <si>
    <t>Runway = cash / net monthly burn (costs plus new hires minus revenue). 999 means the scenario is cash-flow positive.</t>
  </si>
  <si>
    <t>Raise by backs off the cash-out date by the months a fundraise takes; under 12 months turns amber, under 6 red.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</si>
  <si>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</si>
  <si>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</si>
  <si>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</si>
  <si>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</si>
  <si>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</si>
  <si>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</si>
  <si>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</si>
  <si>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Scenario</t>
  </si>
  <si>
    <t>Cash today</t>
  </si>
  <si>
    <t>Monthly revenue</t>
  </si>
  <si>
    <t>Monthly operating costs</t>
  </si>
  <si>
    <t>Planned hires</t>
  </si>
  <si>
    <t>Cost per hire per month</t>
  </si>
  <si>
    <t>Net monthly burn</t>
  </si>
  <si>
    <t>Runway (months)</t>
  </si>
  <si>
    <t>Cash-out date</t>
  </si>
  <si>
    <t>Raise by</t>
  </si>
  <si>
    <t>Base case</t>
  </si>
  <si>
    <t>Best case (revenue +30%)</t>
  </si>
  <si>
    <t>Worst case (revenue -25%)</t>
  </si>
  <si>
    <t>Hiring plan (5 hires)</t>
  </si>
  <si>
    <t>Item</t>
  </si>
  <si>
    <t>Value</t>
  </si>
  <si>
    <t>Notes</t>
  </si>
  <si>
    <t>Planning</t>
  </si>
  <si>
    <t>Months needed to raise</t>
  </si>
  <si>
    <t>Fundraising usually takes 4 to 6 months; start before runway gets short.</t>
  </si>
  <si>
    <t>Shortest runway (months)</t>
  </si>
  <si>
    <t>Plan for the worst case.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</si>
</sst>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8" customWidth="1"/>
    <col min="4" max="4" width="26" customWidth="1"/>
    <col min="5" max="5" width="16" customWidth="1"/>
    <col min="6" max="6" width="26" customWidth="1"/>
    <col min="7" max="7" width="19" customWidth="1"/>
    <col min="8" max="8" width="18" customWidth="1"/>
    <col min="9" max="9" width="16" customWidth="1"/>
    <col min="10" max="10" width="1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s="11">
        <v>1450000</v>
      </c>
      <c r="C2" s="11">
        <v>42000</v>
      </c>
      <c r="D2" s="11">
        <v>118000</v>
      </c>
      <c r="E2" s="12">
        <v>2</v>
      </c>
      <c r="F2" s="11">
        <v>14000</v>
      </c>
      <c r="G2" s="13">
        <f>IF($A2="","",((D2+(E2*F2))-C2))</f>
        <v>104000</v>
      </c>
      <c r="H2" s="14">
        <f>IF($A2="","",IF((G2&lt;=0),999,ROUND((B2/G2),1)))</f>
        <v>13.9</v>
      </c>
      <c r="I2" s="15">
        <f>IF($A2="","",IF((G2&lt;=0),"",EDATE(TODAY(),ROUNDDOWN(H2,0))))</f>
        <v>46703</v>
      </c>
      <c r="J2" s="15">
        <f>IF($A2="","",IF((G2&lt;=0),"",EDATE(TODAY(),MAX(0,(ROUNDDOWN(H2,0)-'Assumptions'!$B$3)))))</f>
        <v>46519</v>
      </c>
    </row>
    <row r="3" spans="1:10" x14ac:dyDescent="0.25">
      <c r="A3" t="s">
        <v>24</v>
      </c>
      <c r="B3" s="11">
        <v>1450000</v>
      </c>
      <c r="C3" s="11">
        <v>54600</v>
      </c>
      <c r="D3" s="11">
        <v>118000</v>
      </c>
      <c r="E3" s="12">
        <v>2</v>
      </c>
      <c r="F3" s="11">
        <v>14000</v>
      </c>
      <c r="G3" s="13">
        <f>IF($A3="","",((D3+(E3*F3))-C3))</f>
        <v>91400</v>
      </c>
      <c r="H3" s="14">
        <f>IF($A3="","",IF((G3&lt;=0),999,ROUND((B3/G3),1)))</f>
        <v>15.9</v>
      </c>
      <c r="I3" s="15">
        <f>IF($A3="","",IF((G3&lt;=0),"",EDATE(TODAY(),ROUNDDOWN(H3,0))))</f>
        <v>46764</v>
      </c>
      <c r="J3" s="15">
        <f>IF($A3="","",IF((G3&lt;=0),"",EDATE(TODAY(),MAX(0,(ROUNDDOWN(H3,0)-'Assumptions'!$B$3)))))</f>
        <v>46580</v>
      </c>
    </row>
    <row r="4" spans="1:10" x14ac:dyDescent="0.25">
      <c r="A4" t="s">
        <v>25</v>
      </c>
      <c r="B4" s="11">
        <v>1450000</v>
      </c>
      <c r="C4" s="11">
        <v>31500</v>
      </c>
      <c r="D4" s="11">
        <v>118000</v>
      </c>
      <c r="E4" s="12">
        <v>2</v>
      </c>
      <c r="F4" s="11">
        <v>14000</v>
      </c>
      <c r="G4" s="13">
        <f>IF($A4="","",((D4+(E4*F4))-C4))</f>
        <v>114500</v>
      </c>
      <c r="H4" s="14">
        <f>IF($A4="","",IF((G4&lt;=0),999,ROUND((B4/G4),1)))</f>
        <v>12.7</v>
      </c>
      <c r="I4" s="15">
        <f>IF($A4="","",IF((G4&lt;=0),"",EDATE(TODAY(),ROUNDDOWN(H4,0))))</f>
        <v>46672</v>
      </c>
      <c r="J4" s="15">
        <f>IF($A4="","",IF((G4&lt;=0),"",EDATE(TODAY(),MAX(0,(ROUNDDOWN(H4,0)-'Assumptions'!$B$3)))))</f>
        <v>46489</v>
      </c>
    </row>
    <row r="5" spans="1:10" x14ac:dyDescent="0.25">
      <c r="A5" t="s">
        <v>26</v>
      </c>
      <c r="B5" s="11">
        <v>1450000</v>
      </c>
      <c r="C5" s="11">
        <v>42000</v>
      </c>
      <c r="D5" s="11">
        <v>118000</v>
      </c>
      <c r="E5" s="12">
        <v>5</v>
      </c>
      <c r="F5" s="11">
        <v>14000</v>
      </c>
      <c r="G5" s="13">
        <f>IF($A5="","",((D5+(E5*F5))-C5))</f>
        <v>146000</v>
      </c>
      <c r="H5" s="14">
        <f>IF($A5="","",IF((G5&lt;=0),999,ROUND((B5/G5),1)))</f>
        <v>9.9</v>
      </c>
      <c r="I5" s="15">
        <f>IF($A5="","",IF((G5&lt;=0),"",EDATE(TODAY(),ROUNDDOWN(H5,0))))</f>
        <v>46580</v>
      </c>
      <c r="J5" s="15">
        <f>IF($A5="","",IF((G5&lt;=0),"",EDATE(TODAY(),MAX(0,(ROUNDDOWN(H5,0)-'Assumptions'!$B$3)))))</f>
        <v>46399</v>
      </c>
    </row>
    <row r="6" spans="1:10" x14ac:dyDescent="0.25">
      <c r="B6" s="11"/>
      <c r="C6" s="11"/>
      <c r="D6" s="11"/>
      <c r="E6" s="12"/>
      <c r="F6" s="11"/>
      <c r="G6" s="13" t="str">
        <f>IF($A6="","",((D6+(E6*F6))-C6))</f>
        <v/>
      </c>
      <c r="H6" s="14" t="str">
        <f>IF($A6="","",IF((G6&lt;=0),999,ROUND((B6/G6),1)))</f>
        <v/>
      </c>
      <c r="I6" s="15" t="str">
        <f>IF($A6="","",IF((G6&lt;=0),"",EDATE(TODAY(),ROUNDDOWN(H6,0))))</f>
        <v/>
      </c>
      <c r="J6" s="15" t="str">
        <f>IF($A6="","",IF((G6&lt;=0),"",EDATE(TODAY(),MAX(0,(ROUNDDOWN(H6,0)-'Assumptions'!$B$3)))))</f>
        <v/>
      </c>
    </row>
    <row r="7" spans="1:10" x14ac:dyDescent="0.25">
      <c r="B7" s="11"/>
      <c r="C7" s="11"/>
      <c r="D7" s="11"/>
      <c r="E7" s="12"/>
      <c r="F7" s="11"/>
      <c r="G7" s="13" t="str">
        <f>IF($A7="","",((D7+(E7*F7))-C7))</f>
        <v/>
      </c>
      <c r="H7" s="14" t="str">
        <f>IF($A7="","",IF((G7&lt;=0),999,ROUND((B7/G7),1)))</f>
        <v/>
      </c>
      <c r="I7" s="15" t="str">
        <f>IF($A7="","",IF((G7&lt;=0),"",EDATE(TODAY(),ROUNDDOWN(H7,0))))</f>
        <v/>
      </c>
      <c r="J7" s="15" t="str">
        <f>IF($A7="","",IF((G7&lt;=0),"",EDATE(TODAY(),MAX(0,(ROUNDDOWN(H7,0)-'Assumptions'!$B$3)))))</f>
        <v/>
      </c>
    </row>
    <row r="8" spans="1:10" x14ac:dyDescent="0.25">
      <c r="B8" s="11"/>
      <c r="C8" s="11"/>
      <c r="D8" s="11"/>
      <c r="E8" s="12"/>
      <c r="F8" s="11"/>
      <c r="G8" s="13" t="str">
        <f>IF($A8="","",((D8+(E8*F8))-C8))</f>
        <v/>
      </c>
      <c r="H8" s="14" t="str">
        <f>IF($A8="","",IF((G8&lt;=0),999,ROUND((B8/G8),1)))</f>
        <v/>
      </c>
      <c r="I8" s="15" t="str">
        <f>IF($A8="","",IF((G8&lt;=0),"",EDATE(TODAY(),ROUNDDOWN(H8,0))))</f>
        <v/>
      </c>
      <c r="J8" s="15" t="str">
        <f>IF($A8="","",IF((G8&lt;=0),"",EDATE(TODAY(),MAX(0,(ROUNDDOWN(H8,0)-'Assumptions'!$B$3)))))</f>
        <v/>
      </c>
    </row>
    <row r="9" spans="1:10" x14ac:dyDescent="0.25">
      <c r="B9" s="11"/>
      <c r="C9" s="11"/>
      <c r="D9" s="11"/>
      <c r="E9" s="12"/>
      <c r="F9" s="11"/>
      <c r="G9" s="13" t="str">
        <f>IF($A9="","",((D9+(E9*F9))-C9))</f>
        <v/>
      </c>
      <c r="H9" s="14" t="str">
        <f>IF($A9="","",IF((G9&lt;=0),999,ROUND((B9/G9),1)))</f>
        <v/>
      </c>
      <c r="I9" s="15" t="str">
        <f>IF($A9="","",IF((G9&lt;=0),"",EDATE(TODAY(),ROUNDDOWN(H9,0))))</f>
        <v/>
      </c>
      <c r="J9" s="15" t="str">
        <f>IF($A9="","",IF((G9&lt;=0),"",EDATE(TODAY(),MAX(0,(ROUNDDOWN(H9,0)-'Assumptions'!$B$3)))))</f>
        <v/>
      </c>
    </row>
    <row r="10" spans="1:10" x14ac:dyDescent="0.25">
      <c r="B10" s="11"/>
      <c r="C10" s="11"/>
      <c r="D10" s="11"/>
      <c r="E10" s="12"/>
      <c r="F10" s="11"/>
      <c r="G10" s="13" t="str">
        <f>IF($A10="","",((D10+(E10*F10))-C10))</f>
        <v/>
      </c>
      <c r="H10" s="14" t="str">
        <f>IF($A10="","",IF((G10&lt;=0),999,ROUND((B10/G10),1)))</f>
        <v/>
      </c>
      <c r="I10" s="15" t="str">
        <f>IF($A10="","",IF((G10&lt;=0),"",EDATE(TODAY(),ROUNDDOWN(H10,0))))</f>
        <v/>
      </c>
      <c r="J10" s="15" t="str">
        <f>IF($A10="","",IF((G10&lt;=0),"",EDATE(TODAY(),MAX(0,(ROUNDDOWN(H10,0)-'Assumptions'!$B$3)))))</f>
        <v/>
      </c>
    </row>
    <row r="11" spans="1:10" x14ac:dyDescent="0.25">
      <c r="B11" s="11"/>
      <c r="C11" s="11"/>
      <c r="D11" s="11"/>
      <c r="E11" s="12"/>
      <c r="F11" s="11"/>
      <c r="G11" s="13" t="str">
        <f>IF($A11="","",((D11+(E11*F11))-C11))</f>
        <v/>
      </c>
      <c r="H11" s="14" t="str">
        <f>IF($A11="","",IF((G11&lt;=0),999,ROUND((B11/G11),1)))</f>
        <v/>
      </c>
      <c r="I11" s="15" t="str">
        <f>IF($A11="","",IF((G11&lt;=0),"",EDATE(TODAY(),ROUNDDOWN(H11,0))))</f>
        <v/>
      </c>
      <c r="J11" s="15" t="str">
        <f>IF($A11="","",IF((G11&lt;=0),"",EDATE(TODAY(),MAX(0,(ROUNDDOWN(H11,0)-'Assumptions'!$B$3)))))</f>
        <v/>
      </c>
    </row>
    <row r="12" spans="1:10" x14ac:dyDescent="0.25">
      <c r="B12" s="11"/>
      <c r="C12" s="11"/>
      <c r="D12" s="11"/>
      <c r="E12" s="12"/>
      <c r="F12" s="11"/>
      <c r="G12" s="13" t="str">
        <f>IF($A12="","",((D12+(E12*F12))-C12))</f>
        <v/>
      </c>
      <c r="H12" s="14" t="str">
        <f>IF($A12="","",IF((G12&lt;=0),999,ROUND((B12/G12),1)))</f>
        <v/>
      </c>
      <c r="I12" s="15" t="str">
        <f>IF($A12="","",IF((G12&lt;=0),"",EDATE(TODAY(),ROUNDDOWN(H12,0))))</f>
        <v/>
      </c>
      <c r="J12" s="15" t="str">
        <f>IF($A12="","",IF((G12&lt;=0),"",EDATE(TODAY(),MAX(0,(ROUNDDOWN(H12,0)-'Assumptions'!$B$3)))))</f>
        <v/>
      </c>
    </row>
    <row r="13" spans="1:10" x14ac:dyDescent="0.25">
      <c r="B13" s="11"/>
      <c r="C13" s="11"/>
      <c r="D13" s="11"/>
      <c r="E13" s="12"/>
      <c r="F13" s="11"/>
      <c r="G13" s="13" t="str">
        <f>IF($A13="","",((D13+(E13*F13))-C13))</f>
        <v/>
      </c>
      <c r="H13" s="14" t="str">
        <f>IF($A13="","",IF((G13&lt;=0),999,ROUND((B13/G13),1)))</f>
        <v/>
      </c>
      <c r="I13" s="15" t="str">
        <f>IF($A13="","",IF((G13&lt;=0),"",EDATE(TODAY(),ROUNDDOWN(H13,0))))</f>
        <v/>
      </c>
      <c r="J13" s="15" t="str">
        <f>IF($A13="","",IF((G13&lt;=0),"",EDATE(TODAY(),MAX(0,(ROUNDDOWN(H13,0)-'Assumptions'!$B$3)))))</f>
        <v/>
      </c>
    </row>
    <row r="14" spans="1:10" x14ac:dyDescent="0.25">
      <c r="B14" s="11"/>
      <c r="C14" s="11"/>
      <c r="D14" s="11"/>
      <c r="E14" s="12"/>
      <c r="F14" s="11"/>
      <c r="G14" s="13" t="str">
        <f>IF($A14="","",((D14+(E14*F14))-C14))</f>
        <v/>
      </c>
      <c r="H14" s="14" t="str">
        <f>IF($A14="","",IF((G14&lt;=0),999,ROUND((B14/G14),1)))</f>
        <v/>
      </c>
      <c r="I14" s="15" t="str">
        <f>IF($A14="","",IF((G14&lt;=0),"",EDATE(TODAY(),ROUNDDOWN(H14,0))))</f>
        <v/>
      </c>
      <c r="J14" s="15" t="str">
        <f>IF($A14="","",IF((G14&lt;=0),"",EDATE(TODAY(),MAX(0,(ROUNDDOWN(H14,0)-'Assumptions'!$B$3)))))</f>
        <v/>
      </c>
    </row>
    <row r="15" spans="1:10" x14ac:dyDescent="0.25">
      <c r="B15" s="11"/>
      <c r="C15" s="11"/>
      <c r="D15" s="11"/>
      <c r="E15" s="12"/>
      <c r="F15" s="11"/>
      <c r="G15" s="13" t="str">
        <f>IF($A15="","",((D15+(E15*F15))-C15))</f>
        <v/>
      </c>
      <c r="H15" s="14" t="str">
        <f>IF($A15="","",IF((G15&lt;=0),999,ROUND((B15/G15),1)))</f>
        <v/>
      </c>
      <c r="I15" s="15" t="str">
        <f>IF($A15="","",IF((G15&lt;=0),"",EDATE(TODAY(),ROUNDDOWN(H15,0))))</f>
        <v/>
      </c>
      <c r="J15" s="15" t="str">
        <f>IF($A15="","",IF((G15&lt;=0),"",EDATE(TODAY(),MAX(0,(ROUNDDOWN(H15,0)-'Assumptions'!$B$3)))))</f>
        <v/>
      </c>
    </row>
    <row r="16" spans="1:10" x14ac:dyDescent="0.25">
      <c r="B16" s="11"/>
      <c r="C16" s="11"/>
      <c r="D16" s="11"/>
      <c r="E16" s="12"/>
      <c r="F16" s="11"/>
      <c r="G16" s="13" t="str">
        <f>IF($A16="","",((D16+(E16*F16))-C16))</f>
        <v/>
      </c>
      <c r="H16" s="14" t="str">
        <f>IF($A16="","",IF((G16&lt;=0),999,ROUND((B16/G16),1)))</f>
        <v/>
      </c>
      <c r="I16" s="15" t="str">
        <f>IF($A16="","",IF((G16&lt;=0),"",EDATE(TODAY(),ROUNDDOWN(H16,0))))</f>
        <v/>
      </c>
      <c r="J16" s="15" t="str">
        <f>IF($A16="","",IF((G16&lt;=0),"",EDATE(TODAY(),MAX(0,(ROUNDDOWN(H16,0)-'Assumptions'!$B$3)))))</f>
        <v/>
      </c>
    </row>
    <row r="17" spans="1:10" x14ac:dyDescent="0.25">
      <c r="B17" s="11"/>
      <c r="C17" s="11"/>
      <c r="D17" s="11"/>
      <c r="E17" s="12"/>
      <c r="F17" s="11"/>
      <c r="G17" s="13" t="str">
        <f>IF($A17="","",((D17+(E17*F17))-C17))</f>
        <v/>
      </c>
      <c r="H17" s="14" t="str">
        <f>IF($A17="","",IF((G17&lt;=0),999,ROUND((B17/G17),1)))</f>
        <v/>
      </c>
      <c r="I17" s="15" t="str">
        <f>IF($A17="","",IF((G17&lt;=0),"",EDATE(TODAY(),ROUNDDOWN(H17,0))))</f>
        <v/>
      </c>
      <c r="J17" s="15" t="str">
        <f>IF($A17="","",IF((G17&lt;=0),"",EDATE(TODAY(),MAX(0,(ROUNDDOWN(H17,0)-'Assumptions'!$B$3)))))</f>
        <v/>
      </c>
    </row>
    <row r="18" spans="1:10" x14ac:dyDescent="0.25">
      <c r="B18" s="11"/>
      <c r="C18" s="11"/>
      <c r="D18" s="11"/>
      <c r="E18" s="12"/>
      <c r="F18" s="11"/>
      <c r="G18" s="13" t="str">
        <f>IF($A18="","",((D18+(E18*F18))-C18))</f>
        <v/>
      </c>
      <c r="H18" s="14" t="str">
        <f>IF($A18="","",IF((G18&lt;=0),999,ROUND((B18/G18),1)))</f>
        <v/>
      </c>
      <c r="I18" s="15" t="str">
        <f>IF($A18="","",IF((G18&lt;=0),"",EDATE(TODAY(),ROUNDDOWN(H18,0))))</f>
        <v/>
      </c>
      <c r="J18" s="15" t="str">
        <f>IF($A18="","",IF((G18&lt;=0),"",EDATE(TODAY(),MAX(0,(ROUNDDOWN(H18,0)-'Assumptions'!$B$3)))))</f>
        <v/>
      </c>
    </row>
    <row r="19" spans="1:10" x14ac:dyDescent="0.25">
      <c r="B19" s="11"/>
      <c r="C19" s="11"/>
      <c r="D19" s="11"/>
      <c r="E19" s="12"/>
      <c r="F19" s="11"/>
      <c r="G19" s="13" t="str">
        <f>IF($A19="","",((D19+(E19*F19))-C19))</f>
        <v/>
      </c>
      <c r="H19" s="14" t="str">
        <f>IF($A19="","",IF((G19&lt;=0),999,ROUND((B19/G19),1)))</f>
        <v/>
      </c>
      <c r="I19" s="15" t="str">
        <f>IF($A19="","",IF((G19&lt;=0),"",EDATE(TODAY(),ROUNDDOWN(H19,0))))</f>
        <v/>
      </c>
      <c r="J19" s="15" t="str">
        <f>IF($A19="","",IF((G19&lt;=0),"",EDATE(TODAY(),MAX(0,(ROUNDDOWN(H19,0)-'Assumptions'!$B$3)))))</f>
        <v/>
      </c>
    </row>
    <row r="20" spans="1:10" x14ac:dyDescent="0.25">
      <c r="B20" s="11"/>
      <c r="C20" s="11"/>
      <c r="D20" s="11"/>
      <c r="E20" s="12"/>
      <c r="F20" s="11"/>
      <c r="G20" s="13" t="str">
        <f>IF($A20="","",((D20+(E20*F20))-C20))</f>
        <v/>
      </c>
      <c r="H20" s="14" t="str">
        <f>IF($A20="","",IF((G20&lt;=0),999,ROUND((B20/G20),1)))</f>
        <v/>
      </c>
      <c r="I20" s="15" t="str">
        <f>IF($A20="","",IF((G20&lt;=0),"",EDATE(TODAY(),ROUNDDOWN(H20,0))))</f>
        <v/>
      </c>
      <c r="J20" s="15" t="str">
        <f>IF($A20="","",IF((G20&lt;=0),"",EDATE(TODAY(),MAX(0,(ROUNDDOWN(H20,0)-'Assumptions'!$B$3)))))</f>
        <v/>
      </c>
    </row>
    <row r="21" spans="1:10" x14ac:dyDescent="0.25">
      <c r="B21" s="11"/>
      <c r="C21" s="11"/>
      <c r="D21" s="11"/>
      <c r="E21" s="12"/>
      <c r="F21" s="11"/>
      <c r="G21" s="13" t="str">
        <f>IF($A21="","",((D21+(E21*F21))-C21))</f>
        <v/>
      </c>
      <c r="H21" s="14" t="str">
        <f>IF($A21="","",IF((G21&lt;=0),999,ROUND((B21/G21),1)))</f>
        <v/>
      </c>
      <c r="I21" s="15" t="str">
        <f>IF($A21="","",IF((G21&lt;=0),"",EDATE(TODAY(),ROUNDDOWN(H21,0))))</f>
        <v/>
      </c>
      <c r="J21" s="15" t="str">
        <f>IF($A21="","",IF((G21&lt;=0),"",EDATE(TODAY(),MAX(0,(ROUNDDOWN(H21,0)-'Assumptions'!$B$3)))))</f>
        <v/>
      </c>
    </row>
    <row r="22" spans="1:10" x14ac:dyDescent="0.25">
      <c r="B22" s="11"/>
      <c r="C22" s="11"/>
      <c r="D22" s="11"/>
      <c r="E22" s="12"/>
      <c r="F22" s="11"/>
      <c r="G22" s="13" t="str">
        <f>IF($A22="","",((D22+(E22*F22))-C22))</f>
        <v/>
      </c>
      <c r="H22" s="14" t="str">
        <f>IF($A22="","",IF((G22&lt;=0),999,ROUND((B22/G22),1)))</f>
        <v/>
      </c>
      <c r="I22" s="15" t="str">
        <f>IF($A22="","",IF((G22&lt;=0),"",EDATE(TODAY(),ROUNDDOWN(H22,0))))</f>
        <v/>
      </c>
      <c r="J22" s="15" t="str">
        <f>IF($A22="","",IF((G22&lt;=0),"",EDATE(TODAY(),MAX(0,(ROUNDDOWN(H22,0)-'Assumptions'!$B$3)))))</f>
        <v/>
      </c>
    </row>
    <row r="23" spans="1:10" x14ac:dyDescent="0.25">
      <c r="B23" s="11"/>
      <c r="C23" s="11"/>
      <c r="D23" s="11"/>
      <c r="E23" s="12"/>
      <c r="F23" s="11"/>
      <c r="G23" s="13" t="str">
        <f>IF($A23="","",((D23+(E23*F23))-C23))</f>
        <v/>
      </c>
      <c r="H23" s="14" t="str">
        <f>IF($A23="","",IF((G23&lt;=0),999,ROUND((B23/G23),1)))</f>
        <v/>
      </c>
      <c r="I23" s="15" t="str">
        <f>IF($A23="","",IF((G23&lt;=0),"",EDATE(TODAY(),ROUNDDOWN(H23,0))))</f>
        <v/>
      </c>
      <c r="J23" s="15" t="str">
        <f>IF($A23="","",IF((G23&lt;=0),"",EDATE(TODAY(),MAX(0,(ROUNDDOWN(H23,0)-'Assumptions'!$B$3)))))</f>
        <v/>
      </c>
    </row>
    <row r="24" spans="1:10" x14ac:dyDescent="0.25">
      <c r="B24" s="11"/>
      <c r="C24" s="11"/>
      <c r="D24" s="11"/>
      <c r="E24" s="12"/>
      <c r="F24" s="11"/>
      <c r="G24" s="13" t="str">
        <f>IF($A24="","",((D24+(E24*F24))-C24))</f>
        <v/>
      </c>
      <c r="H24" s="14" t="str">
        <f>IF($A24="","",IF((G24&lt;=0),999,ROUND((B24/G24),1)))</f>
        <v/>
      </c>
      <c r="I24" s="15" t="str">
        <f>IF($A24="","",IF((G24&lt;=0),"",EDATE(TODAY(),ROUNDDOWN(H24,0))))</f>
        <v/>
      </c>
      <c r="J24" s="15" t="str">
        <f>IF($A24="","",IF((G24&lt;=0),"",EDATE(TODAY(),MAX(0,(ROUNDDOWN(H24,0)-'Assumptions'!$B$3)))))</f>
        <v/>
      </c>
    </row>
    <row r="25" spans="1:10" x14ac:dyDescent="0.25">
      <c r="B25" s="11"/>
      <c r="C25" s="11"/>
      <c r="D25" s="11"/>
      <c r="E25" s="12"/>
      <c r="F25" s="11"/>
      <c r="G25" s="13" t="str">
        <f>IF($A25="","",((D25+(E25*F25))-C25))</f>
        <v/>
      </c>
      <c r="H25" s="14" t="str">
        <f>IF($A25="","",IF((G25&lt;=0),999,ROUND((B25/G25),1)))</f>
        <v/>
      </c>
      <c r="I25" s="15" t="str">
        <f>IF($A25="","",IF((G25&lt;=0),"",EDATE(TODAY(),ROUNDDOWN(H25,0))))</f>
        <v/>
      </c>
      <c r="J25" s="15" t="str">
        <f>IF($A25="","",IF((G25&lt;=0),"",EDATE(TODAY(),MAX(0,(ROUNDDOWN(H25,0)-'Assumptions'!$B$3)))))</f>
        <v/>
      </c>
    </row>
    <row r="26" spans="1:10" x14ac:dyDescent="0.25">
      <c r="B26" s="11"/>
      <c r="C26" s="11"/>
      <c r="D26" s="11"/>
      <c r="E26" s="12"/>
      <c r="F26" s="11"/>
      <c r="G26" s="13" t="str">
        <f>IF($A26="","",((D26+(E26*F26))-C26))</f>
        <v/>
      </c>
      <c r="H26" s="14" t="str">
        <f>IF($A26="","",IF((G26&lt;=0),999,ROUND((B26/G26),1)))</f>
        <v/>
      </c>
      <c r="I26" s="15" t="str">
        <f>IF($A26="","",IF((G26&lt;=0),"",EDATE(TODAY(),ROUNDDOWN(H26,0))))</f>
        <v/>
      </c>
      <c r="J26" s="15" t="str">
        <f>IF($A26="","",IF((G26&lt;=0),"",EDATE(TODAY(),MAX(0,(ROUNDDOWN(H26,0)-'Assumptions'!$B$3)))))</f>
        <v/>
      </c>
    </row>
    <row r="27" spans="1:10" x14ac:dyDescent="0.25">
      <c r="B27" s="11"/>
      <c r="C27" s="11"/>
      <c r="D27" s="11"/>
      <c r="E27" s="12"/>
      <c r="F27" s="11"/>
      <c r="G27" s="13" t="str">
        <f>IF($A27="","",((D27+(E27*F27))-C27))</f>
        <v/>
      </c>
      <c r="H27" s="14" t="str">
        <f>IF($A27="","",IF((G27&lt;=0),999,ROUND((B27/G27),1)))</f>
        <v/>
      </c>
      <c r="I27" s="15" t="str">
        <f>IF($A27="","",IF((G27&lt;=0),"",EDATE(TODAY(),ROUNDDOWN(H27,0))))</f>
        <v/>
      </c>
      <c r="J27" s="15" t="str">
        <f>IF($A27="","",IF((G27&lt;=0),"",EDATE(TODAY(),MAX(0,(ROUNDDOWN(H27,0)-'Assumptions'!$B$3)))))</f>
        <v/>
      </c>
    </row>
    <row r="28" spans="1:10" x14ac:dyDescent="0.25">
      <c r="B28" s="11"/>
      <c r="C28" s="11"/>
      <c r="D28" s="11"/>
      <c r="E28" s="12"/>
      <c r="F28" s="11"/>
      <c r="G28" s="13" t="str">
        <f>IF($A28="","",((D28+(E28*F28))-C28))</f>
        <v/>
      </c>
      <c r="H28" s="14" t="str">
        <f>IF($A28="","",IF((G28&lt;=0),999,ROUND((B28/G28),1)))</f>
        <v/>
      </c>
      <c r="I28" s="15" t="str">
        <f>IF($A28="","",IF((G28&lt;=0),"",EDATE(TODAY(),ROUNDDOWN(H28,0))))</f>
        <v/>
      </c>
      <c r="J28" s="15" t="str">
        <f>IF($A28="","",IF((G28&lt;=0),"",EDATE(TODAY(),MAX(0,(ROUNDDOWN(H28,0)-'Assumptions'!$B$3)))))</f>
        <v/>
      </c>
    </row>
    <row r="29" spans="1:10" x14ac:dyDescent="0.25">
      <c r="B29" s="11"/>
      <c r="C29" s="11"/>
      <c r="D29" s="11"/>
      <c r="E29" s="12"/>
      <c r="F29" s="11"/>
      <c r="G29" s="13" t="str">
        <f>IF($A29="","",((D29+(E29*F29))-C29))</f>
        <v/>
      </c>
      <c r="H29" s="14" t="str">
        <f>IF($A29="","",IF((G29&lt;=0),999,ROUND((B29/G29),1)))</f>
        <v/>
      </c>
      <c r="I29" s="15" t="str">
        <f>IF($A29="","",IF((G29&lt;=0),"",EDATE(TODAY(),ROUNDDOWN(H29,0))))</f>
        <v/>
      </c>
      <c r="J29" s="15" t="str">
        <f>IF($A29="","",IF((G29&lt;=0),"",EDATE(TODAY(),MAX(0,(ROUNDDOWN(H29,0)-'Assumptions'!$B$3)))))</f>
        <v/>
      </c>
    </row>
    <row r="30" spans="1:10" x14ac:dyDescent="0.25">
      <c r="B30" s="11"/>
      <c r="C30" s="11"/>
      <c r="D30" s="11"/>
      <c r="E30" s="12"/>
      <c r="F30" s="11"/>
      <c r="G30" s="13" t="str">
        <f>IF($A30="","",((D30+(E30*F30))-C30))</f>
        <v/>
      </c>
      <c r="H30" s="14" t="str">
        <f>IF($A30="","",IF((G30&lt;=0),999,ROUND((B30/G30),1)))</f>
        <v/>
      </c>
      <c r="I30" s="15" t="str">
        <f>IF($A30="","",IF((G30&lt;=0),"",EDATE(TODAY(),ROUNDDOWN(H30,0))))</f>
        <v/>
      </c>
      <c r="J30" s="15" t="str">
        <f>IF($A30="","",IF((G30&lt;=0),"",EDATE(TODAY(),MAX(0,(ROUNDDOWN(H30,0)-'Assumptions'!$B$3)))))</f>
        <v/>
      </c>
    </row>
    <row r="31" spans="1:10" x14ac:dyDescent="0.25">
      <c r="B31" s="11"/>
      <c r="C31" s="11"/>
      <c r="D31" s="11"/>
      <c r="E31" s="12"/>
      <c r="F31" s="11"/>
      <c r="G31" s="13" t="str">
        <f>IF($A31="","",((D31+(E31*F31))-C31))</f>
        <v/>
      </c>
      <c r="H31" s="14" t="str">
        <f>IF($A31="","",IF((G31&lt;=0),999,ROUND((B31/G31),1)))</f>
        <v/>
      </c>
      <c r="I31" s="15" t="str">
        <f>IF($A31="","",IF((G31&lt;=0),"",EDATE(TODAY(),ROUNDDOWN(H31,0))))</f>
        <v/>
      </c>
      <c r="J31" s="15" t="str">
        <f>IF($A31="","",IF((G31&lt;=0),"",EDATE(TODAY(),MAX(0,(ROUNDDOWN(H31,0)-'Assumptions'!$B$3)))))</f>
        <v/>
      </c>
    </row>
    <row r="32" spans="1:10" x14ac:dyDescent="0.25">
      <c r="B32" s="11"/>
      <c r="C32" s="11"/>
      <c r="D32" s="11"/>
      <c r="E32" s="12"/>
      <c r="F32" s="11"/>
      <c r="G32" s="13" t="str">
        <f>IF($A32="","",((D32+(E32*F32))-C32))</f>
        <v/>
      </c>
      <c r="H32" s="14" t="str">
        <f>IF($A32="","",IF((G32&lt;=0),999,ROUND((B32/G32),1)))</f>
        <v/>
      </c>
      <c r="I32" s="15" t="str">
        <f>IF($A32="","",IF((G32&lt;=0),"",EDATE(TODAY(),ROUNDDOWN(H32,0))))</f>
        <v/>
      </c>
      <c r="J32" s="15" t="str">
        <f>IF($A32="","",IF((G32&lt;=0),"",EDATE(TODAY(),MAX(0,(ROUNDDOWN(H32,0)-'Assumptions'!$B$3)))))</f>
        <v/>
      </c>
    </row>
    <row r="33" spans="1:10" x14ac:dyDescent="0.25">
      <c r="B33" s="11"/>
      <c r="C33" s="11"/>
      <c r="D33" s="11"/>
      <c r="E33" s="12"/>
      <c r="F33" s="11"/>
      <c r="G33" s="13" t="str">
        <f>IF($A33="","",((D33+(E33*F33))-C33))</f>
        <v/>
      </c>
      <c r="H33" s="14" t="str">
        <f>IF($A33="","",IF((G33&lt;=0),999,ROUND((B33/G33),1)))</f>
        <v/>
      </c>
      <c r="I33" s="15" t="str">
        <f>IF($A33="","",IF((G33&lt;=0),"",EDATE(TODAY(),ROUNDDOWN(H33,0))))</f>
        <v/>
      </c>
      <c r="J33" s="15" t="str">
        <f>IF($A33="","",IF((G33&lt;=0),"",EDATE(TODAY(),MAX(0,(ROUNDDOWN(H33,0)-'Assumptions'!$B$3)))))</f>
        <v/>
      </c>
    </row>
    <row r="34" spans="1:10" x14ac:dyDescent="0.25">
      <c r="B34" s="11"/>
      <c r="C34" s="11"/>
      <c r="D34" s="11"/>
      <c r="E34" s="12"/>
      <c r="F34" s="11"/>
      <c r="G34" s="13" t="str">
        <f>IF($A34="","",((D34+(E34*F34))-C34))</f>
        <v/>
      </c>
      <c r="H34" s="14" t="str">
        <f>IF($A34="","",IF((G34&lt;=0),999,ROUND((B34/G34),1)))</f>
        <v/>
      </c>
      <c r="I34" s="15" t="str">
        <f>IF($A34="","",IF((G34&lt;=0),"",EDATE(TODAY(),ROUNDDOWN(H34,0))))</f>
        <v/>
      </c>
      <c r="J34" s="15" t="str">
        <f>IF($A34="","",IF((G34&lt;=0),"",EDATE(TODAY(),MAX(0,(ROUNDDOWN(H34,0)-'Assumptions'!$B$3)))))</f>
        <v/>
      </c>
    </row>
    <row r="35" spans="1:10" x14ac:dyDescent="0.25">
      <c r="B35" s="11"/>
      <c r="C35" s="11"/>
      <c r="D35" s="11"/>
      <c r="E35" s="12"/>
      <c r="F35" s="11"/>
      <c r="G35" s="13" t="str">
        <f>IF($A35="","",((D35+(E35*F35))-C35))</f>
        <v/>
      </c>
      <c r="H35" s="14" t="str">
        <f>IF($A35="","",IF((G35&lt;=0),999,ROUND((B35/G35),1)))</f>
        <v/>
      </c>
      <c r="I35" s="15" t="str">
        <f>IF($A35="","",IF((G35&lt;=0),"",EDATE(TODAY(),ROUNDDOWN(H35,0))))</f>
        <v/>
      </c>
      <c r="J35" s="15" t="str">
        <f>IF($A35="","",IF((G35&lt;=0),"",EDATE(TODAY(),MAX(0,(ROUNDDOWN(H35,0)-'Assumptions'!$B$3)))))</f>
        <v/>
      </c>
    </row>
    <row r="36" spans="1:10" x14ac:dyDescent="0.25">
      <c r="B36" s="11"/>
      <c r="C36" s="11"/>
      <c r="D36" s="11"/>
      <c r="E36" s="12"/>
      <c r="F36" s="11"/>
      <c r="G36" s="13" t="str">
        <f>IF($A36="","",((D36+(E36*F36))-C36))</f>
        <v/>
      </c>
      <c r="H36" s="14" t="str">
        <f>IF($A36="","",IF((G36&lt;=0),999,ROUND((B36/G36),1)))</f>
        <v/>
      </c>
      <c r="I36" s="15" t="str">
        <f>IF($A36="","",IF((G36&lt;=0),"",EDATE(TODAY(),ROUNDDOWN(H36,0))))</f>
        <v/>
      </c>
      <c r="J36" s="15" t="str">
        <f>IF($A36="","",IF((G36&lt;=0),"",EDATE(TODAY(),MAX(0,(ROUNDDOWN(H36,0)-'Assumptions'!$B$3)))))</f>
        <v/>
      </c>
    </row>
    <row r="37" spans="1:10" x14ac:dyDescent="0.25">
      <c r="B37" s="11"/>
      <c r="C37" s="11"/>
      <c r="D37" s="11"/>
      <c r="E37" s="12"/>
      <c r="F37" s="11"/>
      <c r="G37" s="13" t="str">
        <f>IF($A37="","",((D37+(E37*F37))-C37))</f>
        <v/>
      </c>
      <c r="H37" s="14" t="str">
        <f>IF($A37="","",IF((G37&lt;=0),999,ROUND((B37/G37),1)))</f>
        <v/>
      </c>
      <c r="I37" s="15" t="str">
        <f>IF($A37="","",IF((G37&lt;=0),"",EDATE(TODAY(),ROUNDDOWN(H37,0))))</f>
        <v/>
      </c>
      <c r="J37" s="15" t="str">
        <f>IF($A37="","",IF((G37&lt;=0),"",EDATE(TODAY(),MAX(0,(ROUNDDOWN(H37,0)-'Assumptions'!$B$3)))))</f>
        <v/>
      </c>
    </row>
    <row r="38" spans="1:10" x14ac:dyDescent="0.25">
      <c r="B38" s="11"/>
      <c r="C38" s="11"/>
      <c r="D38" s="11"/>
      <c r="E38" s="12"/>
      <c r="F38" s="11"/>
      <c r="G38" s="13" t="str">
        <f>IF($A38="","",((D38+(E38*F38))-C38))</f>
        <v/>
      </c>
      <c r="H38" s="14" t="str">
        <f>IF($A38="","",IF((G38&lt;=0),999,ROUND((B38/G38),1)))</f>
        <v/>
      </c>
      <c r="I38" s="15" t="str">
        <f>IF($A38="","",IF((G38&lt;=0),"",EDATE(TODAY(),ROUNDDOWN(H38,0))))</f>
        <v/>
      </c>
      <c r="J38" s="15" t="str">
        <f>IF($A38="","",IF((G38&lt;=0),"",EDATE(TODAY(),MAX(0,(ROUNDDOWN(H38,0)-'Assumptions'!$B$3)))))</f>
        <v/>
      </c>
    </row>
    <row r="39" spans="1:10" x14ac:dyDescent="0.25">
      <c r="B39" s="11"/>
      <c r="C39" s="11"/>
      <c r="D39" s="11"/>
      <c r="E39" s="12"/>
      <c r="F39" s="11"/>
      <c r="G39" s="13" t="str">
        <f>IF($A39="","",((D39+(E39*F39))-C39))</f>
        <v/>
      </c>
      <c r="H39" s="14" t="str">
        <f>IF($A39="","",IF((G39&lt;=0),999,ROUND((B39/G39),1)))</f>
        <v/>
      </c>
      <c r="I39" s="15" t="str">
        <f>IF($A39="","",IF((G39&lt;=0),"",EDATE(TODAY(),ROUNDDOWN(H39,0))))</f>
        <v/>
      </c>
      <c r="J39" s="15" t="str">
        <f>IF($A39="","",IF((G39&lt;=0),"",EDATE(TODAY(),MAX(0,(ROUNDDOWN(H39,0)-'Assumptions'!$B$3)))))</f>
        <v/>
      </c>
    </row>
    <row r="40" spans="1:10" x14ac:dyDescent="0.25">
      <c r="B40" s="11"/>
      <c r="C40" s="11"/>
      <c r="D40" s="11"/>
      <c r="E40" s="12"/>
      <c r="F40" s="11"/>
      <c r="G40" s="13" t="str">
        <f>IF($A40="","",((D40+(E40*F40))-C40))</f>
        <v/>
      </c>
      <c r="H40" s="14" t="str">
        <f>IF($A40="","",IF((G40&lt;=0),999,ROUND((B40/G40),1)))</f>
        <v/>
      </c>
      <c r="I40" s="15" t="str">
        <f>IF($A40="","",IF((G40&lt;=0),"",EDATE(TODAY(),ROUNDDOWN(H40,0))))</f>
        <v/>
      </c>
      <c r="J40" s="15" t="str">
        <f>IF($A40="","",IF((G40&lt;=0),"",EDATE(TODAY(),MAX(0,(ROUNDDOWN(H40,0)-'Assumptions'!$B$3)))))</f>
        <v/>
      </c>
    </row>
    <row r="41" spans="1:10" x14ac:dyDescent="0.25">
      <c r="B41" s="11"/>
      <c r="C41" s="11"/>
      <c r="D41" s="11"/>
      <c r="E41" s="12"/>
      <c r="F41" s="11"/>
      <c r="G41" s="13" t="str">
        <f>IF($A41="","",((D41+(E41*F41))-C41))</f>
        <v/>
      </c>
      <c r="H41" s="14" t="str">
        <f>IF($A41="","",IF((G41&lt;=0),999,ROUND((B41/G41),1)))</f>
        <v/>
      </c>
      <c r="I41" s="15" t="str">
        <f>IF($A41="","",IF((G41&lt;=0),"",EDATE(TODAY(),ROUNDDOWN(H41,0))))</f>
        <v/>
      </c>
      <c r="J41" s="15" t="str">
        <f>IF($A41="","",IF((G41&lt;=0),"",EDATE(TODAY(),MAX(0,(ROUNDDOWN(H41,0)-'Assumptions'!$B$3)))))</f>
        <v/>
      </c>
    </row>
    <row r="42" spans="1:10" x14ac:dyDescent="0.25">
      <c r="B42" s="11"/>
      <c r="C42" s="11"/>
      <c r="D42" s="11"/>
      <c r="E42" s="12"/>
      <c r="F42" s="11"/>
      <c r="G42" s="13" t="str">
        <f>IF($A42="","",((D42+(E42*F42))-C42))</f>
        <v/>
      </c>
      <c r="H42" s="14" t="str">
        <f>IF($A42="","",IF((G42&lt;=0),999,ROUND((B42/G42),1)))</f>
        <v/>
      </c>
      <c r="I42" s="15" t="str">
        <f>IF($A42="","",IF((G42&lt;=0),"",EDATE(TODAY(),ROUNDDOWN(H42,0))))</f>
        <v/>
      </c>
      <c r="J42" s="15" t="str">
        <f>IF($A42="","",IF((G42&lt;=0),"",EDATE(TODAY(),MAX(0,(ROUNDDOWN(H42,0)-'Assumptions'!$B$3)))))</f>
        <v/>
      </c>
    </row>
    <row r="43" spans="1:10" x14ac:dyDescent="0.25">
      <c r="B43" s="11"/>
      <c r="C43" s="11"/>
      <c r="D43" s="11"/>
      <c r="E43" s="12"/>
      <c r="F43" s="11"/>
      <c r="G43" s="13" t="str">
        <f>IF($A43="","",((D43+(E43*F43))-C43))</f>
        <v/>
      </c>
      <c r="H43" s="14" t="str">
        <f>IF($A43="","",IF((G43&lt;=0),999,ROUND((B43/G43),1)))</f>
        <v/>
      </c>
      <c r="I43" s="15" t="str">
        <f>IF($A43="","",IF((G43&lt;=0),"",EDATE(TODAY(),ROUNDDOWN(H43,0))))</f>
        <v/>
      </c>
      <c r="J43" s="15" t="str">
        <f>IF($A43="","",IF((G43&lt;=0),"",EDATE(TODAY(),MAX(0,(ROUNDDOWN(H43,0)-'Assumptions'!$B$3)))))</f>
        <v/>
      </c>
    </row>
    <row r="44" spans="1:10" x14ac:dyDescent="0.25">
      <c r="B44" s="11"/>
      <c r="C44" s="11"/>
      <c r="D44" s="11"/>
      <c r="E44" s="12"/>
      <c r="F44" s="11"/>
      <c r="G44" s="13" t="str">
        <f>IF($A44="","",((D44+(E44*F44))-C44))</f>
        <v/>
      </c>
      <c r="H44" s="14" t="str">
        <f>IF($A44="","",IF((G44&lt;=0),999,ROUND((B44/G44),1)))</f>
        <v/>
      </c>
      <c r="I44" s="15" t="str">
        <f>IF($A44="","",IF((G44&lt;=0),"",EDATE(TODAY(),ROUNDDOWN(H44,0))))</f>
        <v/>
      </c>
      <c r="J44" s="15" t="str">
        <f>IF($A44="","",IF((G44&lt;=0),"",EDATE(TODAY(),MAX(0,(ROUNDDOWN(H44,0)-'Assumptions'!$B$3)))))</f>
        <v/>
      </c>
    </row>
    <row r="45" spans="1:10" x14ac:dyDescent="0.25">
      <c r="B45" s="11"/>
      <c r="C45" s="11"/>
      <c r="D45" s="11"/>
      <c r="E45" s="12"/>
      <c r="F45" s="11"/>
      <c r="G45" s="13" t="str">
        <f>IF($A45="","",((D45+(E45*F45))-C45))</f>
        <v/>
      </c>
      <c r="H45" s="14" t="str">
        <f>IF($A45="","",IF((G45&lt;=0),999,ROUND((B45/G45),1)))</f>
        <v/>
      </c>
      <c r="I45" s="15" t="str">
        <f>IF($A45="","",IF((G45&lt;=0),"",EDATE(TODAY(),ROUNDDOWN(H45,0))))</f>
        <v/>
      </c>
      <c r="J45" s="15" t="str">
        <f>IF($A45="","",IF((G45&lt;=0),"",EDATE(TODAY(),MAX(0,(ROUNDDOWN(H45,0)-'Assumptions'!$B$3)))))</f>
        <v/>
      </c>
    </row>
    <row r="46" spans="1:10" x14ac:dyDescent="0.25">
      <c r="B46" s="11"/>
      <c r="C46" s="11"/>
      <c r="D46" s="11"/>
      <c r="E46" s="12"/>
      <c r="F46" s="11"/>
      <c r="G46" s="13" t="str">
        <f>IF($A46="","",((D46+(E46*F46))-C46))</f>
        <v/>
      </c>
      <c r="H46" s="14" t="str">
        <f>IF($A46="","",IF((G46&lt;=0),999,ROUND((B46/G46),1)))</f>
        <v/>
      </c>
      <c r="I46" s="15" t="str">
        <f>IF($A46="","",IF((G46&lt;=0),"",EDATE(TODAY(),ROUNDDOWN(H46,0))))</f>
        <v/>
      </c>
      <c r="J46" s="15" t="str">
        <f>IF($A46="","",IF((G46&lt;=0),"",EDATE(TODAY(),MAX(0,(ROUNDDOWN(H46,0)-'Assumptions'!$B$3)))))</f>
        <v/>
      </c>
    </row>
    <row r="47" spans="1:10" x14ac:dyDescent="0.25">
      <c r="B47" s="11"/>
      <c r="C47" s="11"/>
      <c r="D47" s="11"/>
      <c r="E47" s="12"/>
      <c r="F47" s="11"/>
      <c r="G47" s="13" t="str">
        <f>IF($A47="","",((D47+(E47*F47))-C47))</f>
        <v/>
      </c>
      <c r="H47" s="14" t="str">
        <f>IF($A47="","",IF((G47&lt;=0),999,ROUND((B47/G47),1)))</f>
        <v/>
      </c>
      <c r="I47" s="15" t="str">
        <f>IF($A47="","",IF((G47&lt;=0),"",EDATE(TODAY(),ROUNDDOWN(H47,0))))</f>
        <v/>
      </c>
      <c r="J47" s="15" t="str">
        <f>IF($A47="","",IF((G47&lt;=0),"",EDATE(TODAY(),MAX(0,(ROUNDDOWN(H47,0)-'Assumptions'!$B$3)))))</f>
        <v/>
      </c>
    </row>
    <row r="48" spans="1:10" x14ac:dyDescent="0.25">
      <c r="B48" s="11"/>
      <c r="C48" s="11"/>
      <c r="D48" s="11"/>
      <c r="E48" s="12"/>
      <c r="F48" s="11"/>
      <c r="G48" s="13" t="str">
        <f>IF($A48="","",((D48+(E48*F48))-C48))</f>
        <v/>
      </c>
      <c r="H48" s="14" t="str">
        <f>IF($A48="","",IF((G48&lt;=0),999,ROUND((B48/G48),1)))</f>
        <v/>
      </c>
      <c r="I48" s="15" t="str">
        <f>IF($A48="","",IF((G48&lt;=0),"",EDATE(TODAY(),ROUNDDOWN(H48,0))))</f>
        <v/>
      </c>
      <c r="J48" s="15" t="str">
        <f>IF($A48="","",IF((G48&lt;=0),"",EDATE(TODAY(),MAX(0,(ROUNDDOWN(H48,0)-'Assumptions'!$B$3)))))</f>
        <v/>
      </c>
    </row>
    <row r="49" spans="1:10" x14ac:dyDescent="0.25">
      <c r="B49" s="11"/>
      <c r="C49" s="11"/>
      <c r="D49" s="11"/>
      <c r="E49" s="12"/>
      <c r="F49" s="11"/>
      <c r="G49" s="13" t="str">
        <f>IF($A49="","",((D49+(E49*F49))-C49))</f>
        <v/>
      </c>
      <c r="H49" s="14" t="str">
        <f>IF($A49="","",IF((G49&lt;=0),999,ROUND((B49/G49),1)))</f>
        <v/>
      </c>
      <c r="I49" s="15" t="str">
        <f>IF($A49="","",IF((G49&lt;=0),"",EDATE(TODAY(),ROUNDDOWN(H49,0))))</f>
        <v/>
      </c>
      <c r="J49" s="15" t="str">
        <f>IF($A49="","",IF((G49&lt;=0),"",EDATE(TODAY(),MAX(0,(ROUNDDOWN(H49,0)-'Assumptions'!$B$3)))))</f>
        <v/>
      </c>
    </row>
    <row r="50" spans="1:10" x14ac:dyDescent="0.25">
      <c r="B50" s="11"/>
      <c r="C50" s="11"/>
      <c r="D50" s="11"/>
      <c r="E50" s="12"/>
      <c r="F50" s="11"/>
      <c r="G50" s="13" t="str">
        <f>IF($A50="","",((D50+(E50*F50))-C50))</f>
        <v/>
      </c>
      <c r="H50" s="14" t="str">
        <f>IF($A50="","",IF((G50&lt;=0),999,ROUND((B50/G50),1)))</f>
        <v/>
      </c>
      <c r="I50" s="15" t="str">
        <f>IF($A50="","",IF((G50&lt;=0),"",EDATE(TODAY(),ROUNDDOWN(H50,0))))</f>
        <v/>
      </c>
      <c r="J50" s="15" t="str">
        <f>IF($A50="","",IF((G50&lt;=0),"",EDATE(TODAY(),MAX(0,(ROUNDDOWN(H50,0)-'Assumptions'!$B$3)))))</f>
        <v/>
      </c>
    </row>
    <row r="51" spans="1:10" x14ac:dyDescent="0.25">
      <c r="B51" s="11"/>
      <c r="C51" s="11"/>
      <c r="D51" s="11"/>
      <c r="E51" s="12"/>
      <c r="F51" s="11"/>
      <c r="G51" s="13" t="str">
        <f>IF($A51="","",((D51+(E51*F51))-C51))</f>
        <v/>
      </c>
      <c r="H51" s="14" t="str">
        <f>IF($A51="","",IF((G51&lt;=0),999,ROUND((B51/G51),1)))</f>
        <v/>
      </c>
      <c r="I51" s="15" t="str">
        <f>IF($A51="","",IF((G51&lt;=0),"",EDATE(TODAY(),ROUNDDOWN(H51,0))))</f>
        <v/>
      </c>
      <c r="J51" s="15" t="str">
        <f>IF($A51="","",IF((G51&lt;=0),"",EDATE(TODAY(),MAX(0,(ROUNDDOWN(H51,0)-'Assumptions'!$B$3)))))</f>
        <v/>
      </c>
    </row>
    <row r="52" spans="1:10" x14ac:dyDescent="0.25">
      <c r="B52" s="11"/>
      <c r="C52" s="11"/>
      <c r="D52" s="11"/>
      <c r="E52" s="12"/>
      <c r="F52" s="11"/>
      <c r="G52" s="13" t="str">
        <f>IF($A52="","",((D52+(E52*F52))-C52))</f>
        <v/>
      </c>
      <c r="H52" s="14" t="str">
        <f>IF($A52="","",IF((G52&lt;=0),999,ROUND((B52/G52),1)))</f>
        <v/>
      </c>
      <c r="I52" s="15" t="str">
        <f>IF($A52="","",IF((G52&lt;=0),"",EDATE(TODAY(),ROUNDDOWN(H52,0))))</f>
        <v/>
      </c>
      <c r="J52" s="15" t="str">
        <f>IF($A52="","",IF((G52&lt;=0),"",EDATE(TODAY(),MAX(0,(ROUNDDOWN(H52,0)-'Assumptions'!$B$3)))))</f>
        <v/>
      </c>
    </row>
    <row r="53" spans="1:10" x14ac:dyDescent="0.25">
      <c r="B53" s="11"/>
      <c r="C53" s="11"/>
      <c r="D53" s="11"/>
      <c r="E53" s="12"/>
      <c r="F53" s="11"/>
      <c r="G53" s="13" t="str">
        <f>IF($A53="","",((D53+(E53*F53))-C53))</f>
        <v/>
      </c>
      <c r="H53" s="14" t="str">
        <f>IF($A53="","",IF((G53&lt;=0),999,ROUND((B53/G53),1)))</f>
        <v/>
      </c>
      <c r="I53" s="15" t="str">
        <f>IF($A53="","",IF((G53&lt;=0),"",EDATE(TODAY(),ROUNDDOWN(H53,0))))</f>
        <v/>
      </c>
      <c r="J53" s="15" t="str">
        <f>IF($A53="","",IF((G53&lt;=0),"",EDATE(TODAY(),MAX(0,(ROUNDDOWN(H53,0)-'Assumptions'!$B$3)))))</f>
        <v/>
      </c>
    </row>
    <row r="54" spans="1:10" x14ac:dyDescent="0.25">
      <c r="B54" s="11"/>
      <c r="C54" s="11"/>
      <c r="D54" s="11"/>
      <c r="E54" s="12"/>
      <c r="F54" s="11"/>
      <c r="G54" s="13" t="str">
        <f>IF($A54="","",((D54+(E54*F54))-C54))</f>
        <v/>
      </c>
      <c r="H54" s="14" t="str">
        <f>IF($A54="","",IF((G54&lt;=0),999,ROUND((B54/G54),1)))</f>
        <v/>
      </c>
      <c r="I54" s="15" t="str">
        <f>IF($A54="","",IF((G54&lt;=0),"",EDATE(TODAY(),ROUNDDOWN(H54,0))))</f>
        <v/>
      </c>
      <c r="J54" s="15" t="str">
        <f>IF($A54="","",IF((G54&lt;=0),"",EDATE(TODAY(),MAX(0,(ROUNDDOWN(H54,0)-'Assumptions'!$B$3)))))</f>
        <v/>
      </c>
    </row>
    <row r="55" spans="1:10" x14ac:dyDescent="0.25">
      <c r="B55" s="11"/>
      <c r="C55" s="11"/>
      <c r="D55" s="11"/>
      <c r="E55" s="12"/>
      <c r="F55" s="11"/>
      <c r="G55" s="13" t="str">
        <f>IF($A55="","",((D55+(E55*F55))-C55))</f>
        <v/>
      </c>
      <c r="H55" s="14" t="str">
        <f>IF($A55="","",IF((G55&lt;=0),999,ROUND((B55/G55),1)))</f>
        <v/>
      </c>
      <c r="I55" s="15" t="str">
        <f>IF($A55="","",IF((G55&lt;=0),"",EDATE(TODAY(),ROUNDDOWN(H55,0))))</f>
        <v/>
      </c>
      <c r="J55" s="15" t="str">
        <f>IF($A55="","",IF((G55&lt;=0),"",EDATE(TODAY(),MAX(0,(ROUNDDOWN(H55,0)-'Assumptions'!$B$3)))))</f>
        <v/>
      </c>
    </row>
    <row r="56" spans="1:10" x14ac:dyDescent="0.25">
      <c r="B56" s="11"/>
      <c r="C56" s="11"/>
      <c r="D56" s="11"/>
      <c r="E56" s="12"/>
      <c r="F56" s="11"/>
      <c r="G56" s="13" t="str">
        <f>IF($A56="","",((D56+(E56*F56))-C56))</f>
        <v/>
      </c>
      <c r="H56" s="14" t="str">
        <f>IF($A56="","",IF((G56&lt;=0),999,ROUND((B56/G56),1)))</f>
        <v/>
      </c>
      <c r="I56" s="15" t="str">
        <f>IF($A56="","",IF((G56&lt;=0),"",EDATE(TODAY(),ROUNDDOWN(H56,0))))</f>
        <v/>
      </c>
      <c r="J56" s="15" t="str">
        <f>IF($A56="","",IF((G56&lt;=0),"",EDATE(TODAY(),MAX(0,(ROUNDDOWN(H56,0)-'Assumptions'!$B$3)))))</f>
        <v/>
      </c>
    </row>
    <row r="57" spans="1:10" x14ac:dyDescent="0.25">
      <c r="B57" s="11"/>
      <c r="C57" s="11"/>
      <c r="D57" s="11"/>
      <c r="E57" s="12"/>
      <c r="F57" s="11"/>
      <c r="G57" s="13" t="str">
        <f>IF($A57="","",((D57+(E57*F57))-C57))</f>
        <v/>
      </c>
      <c r="H57" s="14" t="str">
        <f>IF($A57="","",IF((G57&lt;=0),999,ROUND((B57/G57),1)))</f>
        <v/>
      </c>
      <c r="I57" s="15" t="str">
        <f>IF($A57="","",IF((G57&lt;=0),"",EDATE(TODAY(),ROUNDDOWN(H57,0))))</f>
        <v/>
      </c>
      <c r="J57" s="15" t="str">
        <f>IF($A57="","",IF((G57&lt;=0),"",EDATE(TODAY(),MAX(0,(ROUNDDOWN(H57,0)-'Assumptions'!$B$3)))))</f>
        <v/>
      </c>
    </row>
    <row r="58" spans="1:10" x14ac:dyDescent="0.25">
      <c r="B58" s="11"/>
      <c r="C58" s="11"/>
      <c r="D58" s="11"/>
      <c r="E58" s="12"/>
      <c r="F58" s="11"/>
      <c r="G58" s="13" t="str">
        <f>IF($A58="","",((D58+(E58*F58))-C58))</f>
        <v/>
      </c>
      <c r="H58" s="14" t="str">
        <f>IF($A58="","",IF((G58&lt;=0),999,ROUND((B58/G58),1)))</f>
        <v/>
      </c>
      <c r="I58" s="15" t="str">
        <f>IF($A58="","",IF((G58&lt;=0),"",EDATE(TODAY(),ROUNDDOWN(H58,0))))</f>
        <v/>
      </c>
      <c r="J58" s="15" t="str">
        <f>IF($A58="","",IF((G58&lt;=0),"",EDATE(TODAY(),MAX(0,(ROUNDDOWN(H58,0)-'Assumptions'!$B$3)))))</f>
        <v/>
      </c>
    </row>
    <row r="59" spans="1:10" x14ac:dyDescent="0.25">
      <c r="B59" s="11"/>
      <c r="C59" s="11"/>
      <c r="D59" s="11"/>
      <c r="E59" s="12"/>
      <c r="F59" s="11"/>
      <c r="G59" s="13" t="str">
        <f>IF($A59="","",((D59+(E59*F59))-C59))</f>
        <v/>
      </c>
      <c r="H59" s="14" t="str">
        <f>IF($A59="","",IF((G59&lt;=0),999,ROUND((B59/G59),1)))</f>
        <v/>
      </c>
      <c r="I59" s="15" t="str">
        <f>IF($A59="","",IF((G59&lt;=0),"",EDATE(TODAY(),ROUNDDOWN(H59,0))))</f>
        <v/>
      </c>
      <c r="J59" s="15" t="str">
        <f>IF($A59="","",IF((G59&lt;=0),"",EDATE(TODAY(),MAX(0,(ROUNDDOWN(H59,0)-'Assumptions'!$B$3)))))</f>
        <v/>
      </c>
    </row>
    <row r="60" spans="1:10" x14ac:dyDescent="0.25">
      <c r="B60" s="11"/>
      <c r="C60" s="11"/>
      <c r="D60" s="11"/>
      <c r="E60" s="12"/>
      <c r="F60" s="11"/>
      <c r="G60" s="13" t="str">
        <f>IF($A60="","",((D60+(E60*F60))-C60))</f>
        <v/>
      </c>
      <c r="H60" s="14" t="str">
        <f>IF($A60="","",IF((G60&lt;=0),999,ROUND((B60/G60),1)))</f>
        <v/>
      </c>
      <c r="I60" s="15" t="str">
        <f>IF($A60="","",IF((G60&lt;=0),"",EDATE(TODAY(),ROUNDDOWN(H60,0))))</f>
        <v/>
      </c>
      <c r="J60" s="15" t="str">
        <f>IF($A60="","",IF((G60&lt;=0),"",EDATE(TODAY(),MAX(0,(ROUNDDOWN(H60,0)-'Assumptions'!$B$3)))))</f>
        <v/>
      </c>
    </row>
    <row r="61" spans="1:10" x14ac:dyDescent="0.25">
      <c r="B61" s="11"/>
      <c r="C61" s="11"/>
      <c r="D61" s="11"/>
      <c r="E61" s="12"/>
      <c r="F61" s="11"/>
      <c r="G61" s="13" t="str">
        <f>IF($A61="","",((D61+(E61*F61))-C61))</f>
        <v/>
      </c>
      <c r="H61" s="14" t="str">
        <f>IF($A61="","",IF((G61&lt;=0),999,ROUND((B61/G61),1)))</f>
        <v/>
      </c>
      <c r="I61" s="15" t="str">
        <f>IF($A61="","",IF((G61&lt;=0),"",EDATE(TODAY(),ROUNDDOWN(H61,0))))</f>
        <v/>
      </c>
      <c r="J61" s="15" t="str">
        <f>IF($A61="","",IF((G61&lt;=0),"",EDATE(TODAY(),MAX(0,(ROUNDDOWN(H61,0)-'Assumptions'!$B$3)))))</f>
        <v/>
      </c>
    </row>
    <row r="62" spans="1:10" x14ac:dyDescent="0.25">
      <c r="B62" s="11"/>
      <c r="C62" s="11"/>
      <c r="D62" s="11"/>
      <c r="E62" s="12"/>
      <c r="F62" s="11"/>
      <c r="G62" s="13" t="str">
        <f>IF($A62="","",((D62+(E62*F62))-C62))</f>
        <v/>
      </c>
      <c r="H62" s="14" t="str">
        <f>IF($A62="","",IF((G62&lt;=0),999,ROUND((B62/G62),1)))</f>
        <v/>
      </c>
      <c r="I62" s="15" t="str">
        <f>IF($A62="","",IF((G62&lt;=0),"",EDATE(TODAY(),ROUNDDOWN(H62,0))))</f>
        <v/>
      </c>
      <c r="J62" s="15" t="str">
        <f>IF($A62="","",IF((G62&lt;=0),"",EDATE(TODAY(),MAX(0,(ROUNDDOWN(H62,0)-'Assumptions'!$B$3)))))</f>
        <v/>
      </c>
    </row>
    <row r="63" spans="1:10" x14ac:dyDescent="0.25">
      <c r="B63" s="11"/>
      <c r="C63" s="11"/>
      <c r="D63" s="11"/>
      <c r="E63" s="12"/>
      <c r="F63" s="11"/>
      <c r="G63" s="13" t="str">
        <f>IF($A63="","",((D63+(E63*F63))-C63))</f>
        <v/>
      </c>
      <c r="H63" s="14" t="str">
        <f>IF($A63="","",IF((G63&lt;=0),999,ROUND((B63/G63),1)))</f>
        <v/>
      </c>
      <c r="I63" s="15" t="str">
        <f>IF($A63="","",IF((G63&lt;=0),"",EDATE(TODAY(),ROUNDDOWN(H63,0))))</f>
        <v/>
      </c>
      <c r="J63" s="15" t="str">
        <f>IF($A63="","",IF((G63&lt;=0),"",EDATE(TODAY(),MAX(0,(ROUNDDOWN(H63,0)-'Assumptions'!$B$3)))))</f>
        <v/>
      </c>
    </row>
    <row r="64" spans="1:10" x14ac:dyDescent="0.25">
      <c r="B64" s="11"/>
      <c r="C64" s="11"/>
      <c r="D64" s="11"/>
      <c r="E64" s="12"/>
      <c r="F64" s="11"/>
      <c r="G64" s="13" t="str">
        <f>IF($A64="","",((D64+(E64*F64))-C64))</f>
        <v/>
      </c>
      <c r="H64" s="14" t="str">
        <f>IF($A64="","",IF((G64&lt;=0),999,ROUND((B64/G64),1)))</f>
        <v/>
      </c>
      <c r="I64" s="15" t="str">
        <f>IF($A64="","",IF((G64&lt;=0),"",EDATE(TODAY(),ROUNDDOWN(H64,0))))</f>
        <v/>
      </c>
      <c r="J64" s="15" t="str">
        <f>IF($A64="","",IF((G64&lt;=0),"",EDATE(TODAY(),MAX(0,(ROUNDDOWN(H64,0)-'Assumptions'!$B$3)))))</f>
        <v/>
      </c>
    </row>
    <row r="65" spans="1:10" x14ac:dyDescent="0.25">
      <c r="B65" s="11"/>
      <c r="C65" s="11"/>
      <c r="D65" s="11"/>
      <c r="E65" s="12"/>
      <c r="F65" s="11"/>
      <c r="G65" s="13" t="str">
        <f>IF($A65="","",((D65+(E65*F65))-C65))</f>
        <v/>
      </c>
      <c r="H65" s="14" t="str">
        <f>IF($A65="","",IF((G65&lt;=0),999,ROUND((B65/G65),1)))</f>
        <v/>
      </c>
      <c r="I65" s="15" t="str">
        <f>IF($A65="","",IF((G65&lt;=0),"",EDATE(TODAY(),ROUNDDOWN(H65,0))))</f>
        <v/>
      </c>
      <c r="J65" s="15" t="str">
        <f>IF($A65="","",IF((G65&lt;=0),"",EDATE(TODAY(),MAX(0,(ROUNDDOWN(H65,0)-'Assumptions'!$B$3)))))</f>
        <v/>
      </c>
    </row>
    <row r="66" spans="1:10" x14ac:dyDescent="0.25">
      <c r="B66" s="11"/>
      <c r="C66" s="11"/>
      <c r="D66" s="11"/>
      <c r="E66" s="12"/>
      <c r="F66" s="11"/>
      <c r="G66" s="13" t="str">
        <f>IF($A66="","",((D66+(E66*F66))-C66))</f>
        <v/>
      </c>
      <c r="H66" s="14" t="str">
        <f>IF($A66="","",IF((G66&lt;=0),999,ROUND((B66/G66),1)))</f>
        <v/>
      </c>
      <c r="I66" s="15" t="str">
        <f>IF($A66="","",IF((G66&lt;=0),"",EDATE(TODAY(),ROUNDDOWN(H66,0))))</f>
        <v/>
      </c>
      <c r="J66" s="15" t="str">
        <f>IF($A66="","",IF((G66&lt;=0),"",EDATE(TODAY(),MAX(0,(ROUNDDOWN(H66,0)-'Assumptions'!$B$3)))))</f>
        <v/>
      </c>
    </row>
    <row r="67" spans="1:10" x14ac:dyDescent="0.25">
      <c r="B67" s="11"/>
      <c r="C67" s="11"/>
      <c r="D67" s="11"/>
      <c r="E67" s="12"/>
      <c r="F67" s="11"/>
      <c r="G67" s="13" t="str">
        <f>IF($A67="","",((D67+(E67*F67))-C67))</f>
        <v/>
      </c>
      <c r="H67" s="14" t="str">
        <f>IF($A67="","",IF((G67&lt;=0),999,ROUND((B67/G67),1)))</f>
        <v/>
      </c>
      <c r="I67" s="15" t="str">
        <f>IF($A67="","",IF((G67&lt;=0),"",EDATE(TODAY(),ROUNDDOWN(H67,0))))</f>
        <v/>
      </c>
      <c r="J67" s="15" t="str">
        <f>IF($A67="","",IF((G67&lt;=0),"",EDATE(TODAY(),MAX(0,(ROUNDDOWN(H67,0)-'Assumptions'!$B$3)))))</f>
        <v/>
      </c>
    </row>
    <row r="68" spans="1:10" x14ac:dyDescent="0.25">
      <c r="B68" s="11"/>
      <c r="C68" s="11"/>
      <c r="D68" s="11"/>
      <c r="E68" s="12"/>
      <c r="F68" s="11"/>
      <c r="G68" s="13" t="str">
        <f>IF($A68="","",((D68+(E68*F68))-C68))</f>
        <v/>
      </c>
      <c r="H68" s="14" t="str">
        <f>IF($A68="","",IF((G68&lt;=0),999,ROUND((B68/G68),1)))</f>
        <v/>
      </c>
      <c r="I68" s="15" t="str">
        <f>IF($A68="","",IF((G68&lt;=0),"",EDATE(TODAY(),ROUNDDOWN(H68,0))))</f>
        <v/>
      </c>
      <c r="J68" s="15" t="str">
        <f>IF($A68="","",IF((G68&lt;=0),"",EDATE(TODAY(),MAX(0,(ROUNDDOWN(H68,0)-'Assumptions'!$B$3)))))</f>
        <v/>
      </c>
    </row>
    <row r="69" spans="1:10" x14ac:dyDescent="0.25">
      <c r="B69" s="11"/>
      <c r="C69" s="11"/>
      <c r="D69" s="11"/>
      <c r="E69" s="12"/>
      <c r="F69" s="11"/>
      <c r="G69" s="13" t="str">
        <f>IF($A69="","",((D69+(E69*F69))-C69))</f>
        <v/>
      </c>
      <c r="H69" s="14" t="str">
        <f>IF($A69="","",IF((G69&lt;=0),999,ROUND((B69/G69),1)))</f>
        <v/>
      </c>
      <c r="I69" s="15" t="str">
        <f>IF($A69="","",IF((G69&lt;=0),"",EDATE(TODAY(),ROUNDDOWN(H69,0))))</f>
        <v/>
      </c>
      <c r="J69" s="15" t="str">
        <f>IF($A69="","",IF((G69&lt;=0),"",EDATE(TODAY(),MAX(0,(ROUNDDOWN(H69,0)-'Assumptions'!$B$3)))))</f>
        <v/>
      </c>
    </row>
    <row r="70" spans="1:10" x14ac:dyDescent="0.25">
      <c r="B70" s="11"/>
      <c r="C70" s="11"/>
      <c r="D70" s="11"/>
      <c r="E70" s="12"/>
      <c r="F70" s="11"/>
      <c r="G70" s="13" t="str">
        <f>IF($A70="","",((D70+(E70*F70))-C70))</f>
        <v/>
      </c>
      <c r="H70" s="14" t="str">
        <f>IF($A70="","",IF((G70&lt;=0),999,ROUND((B70/G70),1)))</f>
        <v/>
      </c>
      <c r="I70" s="15" t="str">
        <f>IF($A70="","",IF((G70&lt;=0),"",EDATE(TODAY(),ROUNDDOWN(H70,0))))</f>
        <v/>
      </c>
      <c r="J70" s="15" t="str">
        <f>IF($A70="","",IF((G70&lt;=0),"",EDATE(TODAY(),MAX(0,(ROUNDDOWN(H70,0)-'Assumptions'!$B$3)))))</f>
        <v/>
      </c>
    </row>
    <row r="71" spans="1:10" x14ac:dyDescent="0.25">
      <c r="B71" s="11"/>
      <c r="C71" s="11"/>
      <c r="D71" s="11"/>
      <c r="E71" s="12"/>
      <c r="F71" s="11"/>
      <c r="G71" s="13" t="str">
        <f>IF($A71="","",((D71+(E71*F71))-C71))</f>
        <v/>
      </c>
      <c r="H71" s="14" t="str">
        <f>IF($A71="","",IF((G71&lt;=0),999,ROUND((B71/G71),1)))</f>
        <v/>
      </c>
      <c r="I71" s="15" t="str">
        <f>IF($A71="","",IF((G71&lt;=0),"",EDATE(TODAY(),ROUNDDOWN(H71,0))))</f>
        <v/>
      </c>
      <c r="J71" s="15" t="str">
        <f>IF($A71="","",IF((G71&lt;=0),"",EDATE(TODAY(),MAX(0,(ROUNDDOWN(H71,0)-'Assumptions'!$B$3)))))</f>
        <v/>
      </c>
    </row>
    <row r="72" spans="1:10" x14ac:dyDescent="0.25">
      <c r="B72" s="11"/>
      <c r="C72" s="11"/>
      <c r="D72" s="11"/>
      <c r="E72" s="12"/>
      <c r="F72" s="11"/>
      <c r="G72" s="13" t="str">
        <f>IF($A72="","",((D72+(E72*F72))-C72))</f>
        <v/>
      </c>
      <c r="H72" s="14" t="str">
        <f>IF($A72="","",IF((G72&lt;=0),999,ROUND((B72/G72),1)))</f>
        <v/>
      </c>
      <c r="I72" s="15" t="str">
        <f>IF($A72="","",IF((G72&lt;=0),"",EDATE(TODAY(),ROUNDDOWN(H72,0))))</f>
        <v/>
      </c>
      <c r="J72" s="15" t="str">
        <f>IF($A72="","",IF((G72&lt;=0),"",EDATE(TODAY(),MAX(0,(ROUNDDOWN(H72,0)-'Assumptions'!$B$3)))))</f>
        <v/>
      </c>
    </row>
    <row r="73" spans="1:10" x14ac:dyDescent="0.25">
      <c r="B73" s="11"/>
      <c r="C73" s="11"/>
      <c r="D73" s="11"/>
      <c r="E73" s="12"/>
      <c r="F73" s="11"/>
      <c r="G73" s="13" t="str">
        <f>IF($A73="","",((D73+(E73*F73))-C73))</f>
        <v/>
      </c>
      <c r="H73" s="14" t="str">
        <f>IF($A73="","",IF((G73&lt;=0),999,ROUND((B73/G73),1)))</f>
        <v/>
      </c>
      <c r="I73" s="15" t="str">
        <f>IF($A73="","",IF((G73&lt;=0),"",EDATE(TODAY(),ROUNDDOWN(H73,0))))</f>
        <v/>
      </c>
      <c r="J73" s="15" t="str">
        <f>IF($A73="","",IF((G73&lt;=0),"",EDATE(TODAY(),MAX(0,(ROUNDDOWN(H73,0)-'Assumptions'!$B$3)))))</f>
        <v/>
      </c>
    </row>
    <row r="74" spans="1:10" x14ac:dyDescent="0.25">
      <c r="B74" s="11"/>
      <c r="C74" s="11"/>
      <c r="D74" s="11"/>
      <c r="E74" s="12"/>
      <c r="F74" s="11"/>
      <c r="G74" s="13" t="str">
        <f>IF($A74="","",((D74+(E74*F74))-C74))</f>
        <v/>
      </c>
      <c r="H74" s="14" t="str">
        <f>IF($A74="","",IF((G74&lt;=0),999,ROUND((B74/G74),1)))</f>
        <v/>
      </c>
      <c r="I74" s="15" t="str">
        <f>IF($A74="","",IF((G74&lt;=0),"",EDATE(TODAY(),ROUNDDOWN(H74,0))))</f>
        <v/>
      </c>
      <c r="J74" s="15" t="str">
        <f>IF($A74="","",IF((G74&lt;=0),"",EDATE(TODAY(),MAX(0,(ROUNDDOWN(H74,0)-'Assumptions'!$B$3)))))</f>
        <v/>
      </c>
    </row>
    <row r="75" spans="1:10" x14ac:dyDescent="0.25">
      <c r="B75" s="11"/>
      <c r="C75" s="11"/>
      <c r="D75" s="11"/>
      <c r="E75" s="12"/>
      <c r="F75" s="11"/>
      <c r="G75" s="13" t="str">
        <f>IF($A75="","",((D75+(E75*F75))-C75))</f>
        <v/>
      </c>
      <c r="H75" s="14" t="str">
        <f>IF($A75="","",IF((G75&lt;=0),999,ROUND((B75/G75),1)))</f>
        <v/>
      </c>
      <c r="I75" s="15" t="str">
        <f>IF($A75="","",IF((G75&lt;=0),"",EDATE(TODAY(),ROUNDDOWN(H75,0))))</f>
        <v/>
      </c>
      <c r="J75" s="15" t="str">
        <f>IF($A75="","",IF((G75&lt;=0),"",EDATE(TODAY(),MAX(0,(ROUNDDOWN(H75,0)-'Assumptions'!$B$3)))))</f>
        <v/>
      </c>
    </row>
    <row r="76" spans="1:10" x14ac:dyDescent="0.25">
      <c r="B76" s="11"/>
      <c r="C76" s="11"/>
      <c r="D76" s="11"/>
      <c r="E76" s="12"/>
      <c r="F76" s="11"/>
      <c r="G76" s="13" t="str">
        <f>IF($A76="","",((D76+(E76*F76))-C76))</f>
        <v/>
      </c>
      <c r="H76" s="14" t="str">
        <f>IF($A76="","",IF((G76&lt;=0),999,ROUND((B76/G76),1)))</f>
        <v/>
      </c>
      <c r="I76" s="15" t="str">
        <f>IF($A76="","",IF((G76&lt;=0),"",EDATE(TODAY(),ROUNDDOWN(H76,0))))</f>
        <v/>
      </c>
      <c r="J76" s="15" t="str">
        <f>IF($A76="","",IF((G76&lt;=0),"",EDATE(TODAY(),MAX(0,(ROUNDDOWN(H76,0)-'Assumptions'!$B$3)))))</f>
        <v/>
      </c>
    </row>
    <row r="77" spans="1:10" x14ac:dyDescent="0.25">
      <c r="B77" s="11"/>
      <c r="C77" s="11"/>
      <c r="D77" s="11"/>
      <c r="E77" s="12"/>
      <c r="F77" s="11"/>
      <c r="G77" s="13" t="str">
        <f>IF($A77="","",((D77+(E77*F77))-C77))</f>
        <v/>
      </c>
      <c r="H77" s="14" t="str">
        <f>IF($A77="","",IF((G77&lt;=0),999,ROUND((B77/G77),1)))</f>
        <v/>
      </c>
      <c r="I77" s="15" t="str">
        <f>IF($A77="","",IF((G77&lt;=0),"",EDATE(TODAY(),ROUNDDOWN(H77,0))))</f>
        <v/>
      </c>
      <c r="J77" s="15" t="str">
        <f>IF($A77="","",IF((G77&lt;=0),"",EDATE(TODAY(),MAX(0,(ROUNDDOWN(H77,0)-'Assumptions'!$B$3)))))</f>
        <v/>
      </c>
    </row>
    <row r="78" spans="1:10" x14ac:dyDescent="0.25">
      <c r="B78" s="11"/>
      <c r="C78" s="11"/>
      <c r="D78" s="11"/>
      <c r="E78" s="12"/>
      <c r="F78" s="11"/>
      <c r="G78" s="13" t="str">
        <f>IF($A78="","",((D78+(E78*F78))-C78))</f>
        <v/>
      </c>
      <c r="H78" s="14" t="str">
        <f>IF($A78="","",IF((G78&lt;=0),999,ROUND((B78/G78),1)))</f>
        <v/>
      </c>
      <c r="I78" s="15" t="str">
        <f>IF($A78="","",IF((G78&lt;=0),"",EDATE(TODAY(),ROUNDDOWN(H78,0))))</f>
        <v/>
      </c>
      <c r="J78" s="15" t="str">
        <f>IF($A78="","",IF((G78&lt;=0),"",EDATE(TODAY(),MAX(0,(ROUNDDOWN(H78,0)-'Assumptions'!$B$3)))))</f>
        <v/>
      </c>
    </row>
    <row r="79" spans="1:10" x14ac:dyDescent="0.25">
      <c r="B79" s="11"/>
      <c r="C79" s="11"/>
      <c r="D79" s="11"/>
      <c r="E79" s="12"/>
      <c r="F79" s="11"/>
      <c r="G79" s="13" t="str">
        <f>IF($A79="","",((D79+(E79*F79))-C79))</f>
        <v/>
      </c>
      <c r="H79" s="14" t="str">
        <f>IF($A79="","",IF((G79&lt;=0),999,ROUND((B79/G79),1)))</f>
        <v/>
      </c>
      <c r="I79" s="15" t="str">
        <f>IF($A79="","",IF((G79&lt;=0),"",EDATE(TODAY(),ROUNDDOWN(H79,0))))</f>
        <v/>
      </c>
      <c r="J79" s="15" t="str">
        <f>IF($A79="","",IF((G79&lt;=0),"",EDATE(TODAY(),MAX(0,(ROUNDDOWN(H79,0)-'Assumptions'!$B$3)))))</f>
        <v/>
      </c>
    </row>
    <row r="80" spans="1:10" x14ac:dyDescent="0.25">
      <c r="B80" s="11"/>
      <c r="C80" s="11"/>
      <c r="D80" s="11"/>
      <c r="E80" s="12"/>
      <c r="F80" s="11"/>
      <c r="G80" s="13" t="str">
        <f>IF($A80="","",((D80+(E80*F80))-C80))</f>
        <v/>
      </c>
      <c r="H80" s="14" t="str">
        <f>IF($A80="","",IF((G80&lt;=0),999,ROUND((B80/G80),1)))</f>
        <v/>
      </c>
      <c r="I80" s="15" t="str">
        <f>IF($A80="","",IF((G80&lt;=0),"",EDATE(TODAY(),ROUNDDOWN(H80,0))))</f>
        <v/>
      </c>
      <c r="J80" s="15" t="str">
        <f>IF($A80="","",IF((G80&lt;=0),"",EDATE(TODAY(),MAX(0,(ROUNDDOWN(H80,0)-'Assumptions'!$B$3)))))</f>
        <v/>
      </c>
    </row>
    <row r="81" spans="1:10" x14ac:dyDescent="0.25">
      <c r="B81" s="11"/>
      <c r="C81" s="11"/>
      <c r="D81" s="11"/>
      <c r="E81" s="12"/>
      <c r="F81" s="11"/>
      <c r="G81" s="13" t="str">
        <f>IF($A81="","",((D81+(E81*F81))-C81))</f>
        <v/>
      </c>
      <c r="H81" s="14" t="str">
        <f>IF($A81="","",IF((G81&lt;=0),999,ROUND((B81/G81),1)))</f>
        <v/>
      </c>
      <c r="I81" s="15" t="str">
        <f>IF($A81="","",IF((G81&lt;=0),"",EDATE(TODAY(),ROUNDDOWN(H81,0))))</f>
        <v/>
      </c>
      <c r="J81" s="15" t="str">
        <f>IF($A81="","",IF((G81&lt;=0),"",EDATE(TODAY(),MAX(0,(ROUNDDOWN(H81,0)-'Assumptions'!$B$3)))))</f>
        <v/>
      </c>
    </row>
    <row r="82" spans="1:10" x14ac:dyDescent="0.25">
      <c r="B82" s="11"/>
      <c r="C82" s="11"/>
      <c r="D82" s="11"/>
      <c r="E82" s="12"/>
      <c r="F82" s="11"/>
      <c r="G82" s="13" t="str">
        <f>IF($A82="","",((D82+(E82*F82))-C82))</f>
        <v/>
      </c>
      <c r="H82" s="14" t="str">
        <f>IF($A82="","",IF((G82&lt;=0),999,ROUND((B82/G82),1)))</f>
        <v/>
      </c>
      <c r="I82" s="15" t="str">
        <f>IF($A82="","",IF((G82&lt;=0),"",EDATE(TODAY(),ROUNDDOWN(H82,0))))</f>
        <v/>
      </c>
      <c r="J82" s="15" t="str">
        <f>IF($A82="","",IF((G82&lt;=0),"",EDATE(TODAY(),MAX(0,(ROUNDDOWN(H82,0)-'Assumptions'!$B$3)))))</f>
        <v/>
      </c>
    </row>
    <row r="83" spans="1:10" x14ac:dyDescent="0.25">
      <c r="B83" s="11"/>
      <c r="C83" s="11"/>
      <c r="D83" s="11"/>
      <c r="E83" s="12"/>
      <c r="F83" s="11"/>
      <c r="G83" s="13" t="str">
        <f>IF($A83="","",((D83+(E83*F83))-C83))</f>
        <v/>
      </c>
      <c r="H83" s="14" t="str">
        <f>IF($A83="","",IF((G83&lt;=0),999,ROUND((B83/G83),1)))</f>
        <v/>
      </c>
      <c r="I83" s="15" t="str">
        <f>IF($A83="","",IF((G83&lt;=0),"",EDATE(TODAY(),ROUNDDOWN(H83,0))))</f>
        <v/>
      </c>
      <c r="J83" s="15" t="str">
        <f>IF($A83="","",IF((G83&lt;=0),"",EDATE(TODAY(),MAX(0,(ROUNDDOWN(H83,0)-'Assumptions'!$B$3)))))</f>
        <v/>
      </c>
    </row>
    <row r="84" spans="1:10" x14ac:dyDescent="0.25">
      <c r="B84" s="11"/>
      <c r="C84" s="11"/>
      <c r="D84" s="11"/>
      <c r="E84" s="12"/>
      <c r="F84" s="11"/>
      <c r="G84" s="13" t="str">
        <f>IF($A84="","",((D84+(E84*F84))-C84))</f>
        <v/>
      </c>
      <c r="H84" s="14" t="str">
        <f>IF($A84="","",IF((G84&lt;=0),999,ROUND((B84/G84),1)))</f>
        <v/>
      </c>
      <c r="I84" s="15" t="str">
        <f>IF($A84="","",IF((G84&lt;=0),"",EDATE(TODAY(),ROUNDDOWN(H84,0))))</f>
        <v/>
      </c>
      <c r="J84" s="15" t="str">
        <f>IF($A84="","",IF((G84&lt;=0),"",EDATE(TODAY(),MAX(0,(ROUNDDOWN(H84,0)-'Assumptions'!$B$3)))))</f>
        <v/>
      </c>
    </row>
    <row r="85" spans="1:10" x14ac:dyDescent="0.25">
      <c r="B85" s="11"/>
      <c r="C85" s="11"/>
      <c r="D85" s="11"/>
      <c r="E85" s="12"/>
      <c r="F85" s="11"/>
      <c r="G85" s="13" t="str">
        <f>IF($A85="","",((D85+(E85*F85))-C85))</f>
        <v/>
      </c>
      <c r="H85" s="14" t="str">
        <f>IF($A85="","",IF((G85&lt;=0),999,ROUND((B85/G85),1)))</f>
        <v/>
      </c>
      <c r="I85" s="15" t="str">
        <f>IF($A85="","",IF((G85&lt;=0),"",EDATE(TODAY(),ROUNDDOWN(H85,0))))</f>
        <v/>
      </c>
      <c r="J85" s="15" t="str">
        <f>IF($A85="","",IF((G85&lt;=0),"",EDATE(TODAY(),MAX(0,(ROUNDDOWN(H85,0)-'Assumptions'!$B$3)))))</f>
        <v/>
      </c>
    </row>
    <row r="86" spans="1:10" x14ac:dyDescent="0.25">
      <c r="B86" s="11"/>
      <c r="C86" s="11"/>
      <c r="D86" s="11"/>
      <c r="E86" s="12"/>
      <c r="F86" s="11"/>
      <c r="G86" s="13" t="str">
        <f>IF($A86="","",((D86+(E86*F86))-C86))</f>
        <v/>
      </c>
      <c r="H86" s="14" t="str">
        <f>IF($A86="","",IF((G86&lt;=0),999,ROUND((B86/G86),1)))</f>
        <v/>
      </c>
      <c r="I86" s="15" t="str">
        <f>IF($A86="","",IF((G86&lt;=0),"",EDATE(TODAY(),ROUNDDOWN(H86,0))))</f>
        <v/>
      </c>
      <c r="J86" s="15" t="str">
        <f>IF($A86="","",IF((G86&lt;=0),"",EDATE(TODAY(),MAX(0,(ROUNDDOWN(H86,0)-'Assumptions'!$B$3)))))</f>
        <v/>
      </c>
    </row>
    <row r="87" spans="1:10" x14ac:dyDescent="0.25">
      <c r="B87" s="11"/>
      <c r="C87" s="11"/>
      <c r="D87" s="11"/>
      <c r="E87" s="12"/>
      <c r="F87" s="11"/>
      <c r="G87" s="13" t="str">
        <f>IF($A87="","",((D87+(E87*F87))-C87))</f>
        <v/>
      </c>
      <c r="H87" s="14" t="str">
        <f>IF($A87="","",IF((G87&lt;=0),999,ROUND((B87/G87),1)))</f>
        <v/>
      </c>
      <c r="I87" s="15" t="str">
        <f>IF($A87="","",IF((G87&lt;=0),"",EDATE(TODAY(),ROUNDDOWN(H87,0))))</f>
        <v/>
      </c>
      <c r="J87" s="15" t="str">
        <f>IF($A87="","",IF((G87&lt;=0),"",EDATE(TODAY(),MAX(0,(ROUNDDOWN(H87,0)-'Assumptions'!$B$3)))))</f>
        <v/>
      </c>
    </row>
    <row r="88" spans="1:10" x14ac:dyDescent="0.25">
      <c r="B88" s="11"/>
      <c r="C88" s="11"/>
      <c r="D88" s="11"/>
      <c r="E88" s="12"/>
      <c r="F88" s="11"/>
      <c r="G88" s="13" t="str">
        <f>IF($A88="","",((D88+(E88*F88))-C88))</f>
        <v/>
      </c>
      <c r="H88" s="14" t="str">
        <f>IF($A88="","",IF((G88&lt;=0),999,ROUND((B88/G88),1)))</f>
        <v/>
      </c>
      <c r="I88" s="15" t="str">
        <f>IF($A88="","",IF((G88&lt;=0),"",EDATE(TODAY(),ROUNDDOWN(H88,0))))</f>
        <v/>
      </c>
      <c r="J88" s="15" t="str">
        <f>IF($A88="","",IF((G88&lt;=0),"",EDATE(TODAY(),MAX(0,(ROUNDDOWN(H88,0)-'Assumptions'!$B$3)))))</f>
        <v/>
      </c>
    </row>
    <row r="89" spans="1:10" x14ac:dyDescent="0.25">
      <c r="B89" s="11"/>
      <c r="C89" s="11"/>
      <c r="D89" s="11"/>
      <c r="E89" s="12"/>
      <c r="F89" s="11"/>
      <c r="G89" s="13" t="str">
        <f>IF($A89="","",((D89+(E89*F89))-C89))</f>
        <v/>
      </c>
      <c r="H89" s="14" t="str">
        <f>IF($A89="","",IF((G89&lt;=0),999,ROUND((B89/G89),1)))</f>
        <v/>
      </c>
      <c r="I89" s="15" t="str">
        <f>IF($A89="","",IF((G89&lt;=0),"",EDATE(TODAY(),ROUNDDOWN(H89,0))))</f>
        <v/>
      </c>
      <c r="J89" s="15" t="str">
        <f>IF($A89="","",IF((G89&lt;=0),"",EDATE(TODAY(),MAX(0,(ROUNDDOWN(H89,0)-'Assumptions'!$B$3)))))</f>
        <v/>
      </c>
    </row>
    <row r="90" spans="1:10" x14ac:dyDescent="0.25">
      <c r="B90" s="11"/>
      <c r="C90" s="11"/>
      <c r="D90" s="11"/>
      <c r="E90" s="12"/>
      <c r="F90" s="11"/>
      <c r="G90" s="13" t="str">
        <f>IF($A90="","",((D90+(E90*F90))-C90))</f>
        <v/>
      </c>
      <c r="H90" s="14" t="str">
        <f>IF($A90="","",IF((G90&lt;=0),999,ROUND((B90/G90),1)))</f>
        <v/>
      </c>
      <c r="I90" s="15" t="str">
        <f>IF($A90="","",IF((G90&lt;=0),"",EDATE(TODAY(),ROUNDDOWN(H90,0))))</f>
        <v/>
      </c>
      <c r="J90" s="15" t="str">
        <f>IF($A90="","",IF((G90&lt;=0),"",EDATE(TODAY(),MAX(0,(ROUNDDOWN(H90,0)-'Assumptions'!$B$3)))))</f>
        <v/>
      </c>
    </row>
    <row r="91" spans="1:10" x14ac:dyDescent="0.25">
      <c r="B91" s="11"/>
      <c r="C91" s="11"/>
      <c r="D91" s="11"/>
      <c r="E91" s="12"/>
      <c r="F91" s="11"/>
      <c r="G91" s="13" t="str">
        <f>IF($A91="","",((D91+(E91*F91))-C91))</f>
        <v/>
      </c>
      <c r="H91" s="14" t="str">
        <f>IF($A91="","",IF((G91&lt;=0),999,ROUND((B91/G91),1)))</f>
        <v/>
      </c>
      <c r="I91" s="15" t="str">
        <f>IF($A91="","",IF((G91&lt;=0),"",EDATE(TODAY(),ROUNDDOWN(H91,0))))</f>
        <v/>
      </c>
      <c r="J91" s="15" t="str">
        <f>IF($A91="","",IF((G91&lt;=0),"",EDATE(TODAY(),MAX(0,(ROUNDDOWN(H91,0)-'Assumptions'!$B$3)))))</f>
        <v/>
      </c>
    </row>
    <row r="92" spans="1:10" x14ac:dyDescent="0.25">
      <c r="B92" s="11"/>
      <c r="C92" s="11"/>
      <c r="D92" s="11"/>
      <c r="E92" s="12"/>
      <c r="F92" s="11"/>
      <c r="G92" s="13" t="str">
        <f>IF($A92="","",((D92+(E92*F92))-C92))</f>
        <v/>
      </c>
      <c r="H92" s="14" t="str">
        <f>IF($A92="","",IF((G92&lt;=0),999,ROUND((B92/G92),1)))</f>
        <v/>
      </c>
      <c r="I92" s="15" t="str">
        <f>IF($A92="","",IF((G92&lt;=0),"",EDATE(TODAY(),ROUNDDOWN(H92,0))))</f>
        <v/>
      </c>
      <c r="J92" s="15" t="str">
        <f>IF($A92="","",IF((G92&lt;=0),"",EDATE(TODAY(),MAX(0,(ROUNDDOWN(H92,0)-'Assumptions'!$B$3)))))</f>
        <v/>
      </c>
    </row>
    <row r="93" spans="1:10" x14ac:dyDescent="0.25">
      <c r="B93" s="11"/>
      <c r="C93" s="11"/>
      <c r="D93" s="11"/>
      <c r="E93" s="12"/>
      <c r="F93" s="11"/>
      <c r="G93" s="13" t="str">
        <f>IF($A93="","",((D93+(E93*F93))-C93))</f>
        <v/>
      </c>
      <c r="H93" s="14" t="str">
        <f>IF($A93="","",IF((G93&lt;=0),999,ROUND((B93/G93),1)))</f>
        <v/>
      </c>
      <c r="I93" s="15" t="str">
        <f>IF($A93="","",IF((G93&lt;=0),"",EDATE(TODAY(),ROUNDDOWN(H93,0))))</f>
        <v/>
      </c>
      <c r="J93" s="15" t="str">
        <f>IF($A93="","",IF((G93&lt;=0),"",EDATE(TODAY(),MAX(0,(ROUNDDOWN(H93,0)-'Assumptions'!$B$3)))))</f>
        <v/>
      </c>
    </row>
    <row r="94" spans="1:10" x14ac:dyDescent="0.25">
      <c r="B94" s="11"/>
      <c r="C94" s="11"/>
      <c r="D94" s="11"/>
      <c r="E94" s="12"/>
      <c r="F94" s="11"/>
      <c r="G94" s="13" t="str">
        <f>IF($A94="","",((D94+(E94*F94))-C94))</f>
        <v/>
      </c>
      <c r="H94" s="14" t="str">
        <f>IF($A94="","",IF((G94&lt;=0),999,ROUND((B94/G94),1)))</f>
        <v/>
      </c>
      <c r="I94" s="15" t="str">
        <f>IF($A94="","",IF((G94&lt;=0),"",EDATE(TODAY(),ROUNDDOWN(H94,0))))</f>
        <v/>
      </c>
      <c r="J94" s="15" t="str">
        <f>IF($A94="","",IF((G94&lt;=0),"",EDATE(TODAY(),MAX(0,(ROUNDDOWN(H94,0)-'Assumptions'!$B$3)))))</f>
        <v/>
      </c>
    </row>
    <row r="95" spans="1:10" x14ac:dyDescent="0.25">
      <c r="B95" s="11"/>
      <c r="C95" s="11"/>
      <c r="D95" s="11"/>
      <c r="E95" s="12"/>
      <c r="F95" s="11"/>
      <c r="G95" s="13" t="str">
        <f>IF($A95="","",((D95+(E95*F95))-C95))</f>
        <v/>
      </c>
      <c r="H95" s="14" t="str">
        <f>IF($A95="","",IF((G95&lt;=0),999,ROUND((B95/G95),1)))</f>
        <v/>
      </c>
      <c r="I95" s="15" t="str">
        <f>IF($A95="","",IF((G95&lt;=0),"",EDATE(TODAY(),ROUNDDOWN(H95,0))))</f>
        <v/>
      </c>
      <c r="J95" s="15" t="str">
        <f>IF($A95="","",IF((G95&lt;=0),"",EDATE(TODAY(),MAX(0,(ROUNDDOWN(H95,0)-'Assumptions'!$B$3)))))</f>
        <v/>
      </c>
    </row>
    <row r="96" spans="1:10" x14ac:dyDescent="0.25">
      <c r="B96" s="11"/>
      <c r="C96" s="11"/>
      <c r="D96" s="11"/>
      <c r="E96" s="12"/>
      <c r="F96" s="11"/>
      <c r="G96" s="13" t="str">
        <f>IF($A96="","",((D96+(E96*F96))-C96))</f>
        <v/>
      </c>
      <c r="H96" s="14" t="str">
        <f>IF($A96="","",IF((G96&lt;=0),999,ROUND((B96/G96),1)))</f>
        <v/>
      </c>
      <c r="I96" s="15" t="str">
        <f>IF($A96="","",IF((G96&lt;=0),"",EDATE(TODAY(),ROUNDDOWN(H96,0))))</f>
        <v/>
      </c>
      <c r="J96" s="15" t="str">
        <f>IF($A96="","",IF((G96&lt;=0),"",EDATE(TODAY(),MAX(0,(ROUNDDOWN(H96,0)-'Assumptions'!$B$3)))))</f>
        <v/>
      </c>
    </row>
    <row r="97" spans="1:10" x14ac:dyDescent="0.25">
      <c r="B97" s="11"/>
      <c r="C97" s="11"/>
      <c r="D97" s="11"/>
      <c r="E97" s="12"/>
      <c r="F97" s="11"/>
      <c r="G97" s="13" t="str">
        <f>IF($A97="","",((D97+(E97*F97))-C97))</f>
        <v/>
      </c>
      <c r="H97" s="14" t="str">
        <f>IF($A97="","",IF((G97&lt;=0),999,ROUND((B97/G97),1)))</f>
        <v/>
      </c>
      <c r="I97" s="15" t="str">
        <f>IF($A97="","",IF((G97&lt;=0),"",EDATE(TODAY(),ROUNDDOWN(H97,0))))</f>
        <v/>
      </c>
      <c r="J97" s="15" t="str">
        <f>IF($A97="","",IF((G97&lt;=0),"",EDATE(TODAY(),MAX(0,(ROUNDDOWN(H97,0)-'Assumptions'!$B$3)))))</f>
        <v/>
      </c>
    </row>
    <row r="98" spans="1:10" x14ac:dyDescent="0.25">
      <c r="B98" s="11"/>
      <c r="C98" s="11"/>
      <c r="D98" s="11"/>
      <c r="E98" s="12"/>
      <c r="F98" s="11"/>
      <c r="G98" s="13" t="str">
        <f>IF($A98="","",((D98+(E98*F98))-C98))</f>
        <v/>
      </c>
      <c r="H98" s="14" t="str">
        <f>IF($A98="","",IF((G98&lt;=0),999,ROUND((B98/G98),1)))</f>
        <v/>
      </c>
      <c r="I98" s="15" t="str">
        <f>IF($A98="","",IF((G98&lt;=0),"",EDATE(TODAY(),ROUNDDOWN(H98,0))))</f>
        <v/>
      </c>
      <c r="J98" s="15" t="str">
        <f>IF($A98="","",IF((G98&lt;=0),"",EDATE(TODAY(),MAX(0,(ROUNDDOWN(H98,0)-'Assumptions'!$B$3)))))</f>
        <v/>
      </c>
    </row>
    <row r="99" spans="1:10" x14ac:dyDescent="0.25">
      <c r="B99" s="11"/>
      <c r="C99" s="11"/>
      <c r="D99" s="11"/>
      <c r="E99" s="12"/>
      <c r="F99" s="11"/>
      <c r="G99" s="13" t="str">
        <f>IF($A99="","",((D99+(E99*F99))-C99))</f>
        <v/>
      </c>
      <c r="H99" s="14" t="str">
        <f>IF($A99="","",IF((G99&lt;=0),999,ROUND((B99/G99),1)))</f>
        <v/>
      </c>
      <c r="I99" s="15" t="str">
        <f>IF($A99="","",IF((G99&lt;=0),"",EDATE(TODAY(),ROUNDDOWN(H99,0))))</f>
        <v/>
      </c>
      <c r="J99" s="15" t="str">
        <f>IF($A99="","",IF((G99&lt;=0),"",EDATE(TODAY(),MAX(0,(ROUNDDOWN(H99,0)-'Assumptions'!$B$3)))))</f>
        <v/>
      </c>
    </row>
    <row r="100" spans="1:10" x14ac:dyDescent="0.25">
      <c r="B100" s="11"/>
      <c r="C100" s="11"/>
      <c r="D100" s="11"/>
      <c r="E100" s="12"/>
      <c r="F100" s="11"/>
      <c r="G100" s="13" t="str">
        <f>IF($A100="","",((D100+(E100*F100))-C100))</f>
        <v/>
      </c>
      <c r="H100" s="14" t="str">
        <f>IF($A100="","",IF((G100&lt;=0),999,ROUND((B100/G100),1)))</f>
        <v/>
      </c>
      <c r="I100" s="15" t="str">
        <f>IF($A100="","",IF((G100&lt;=0),"",EDATE(TODAY(),ROUNDDOWN(H100,0))))</f>
        <v/>
      </c>
      <c r="J100" s="15" t="str">
        <f>IF($A100="","",IF((G100&lt;=0),"",EDATE(TODAY(),MAX(0,(ROUNDDOWN(H100,0)-'Assumptions'!$B$3)))))</f>
        <v/>
      </c>
    </row>
    <row r="101" spans="1:10" x14ac:dyDescent="0.25">
      <c r="B101" s="11"/>
      <c r="C101" s="11"/>
      <c r="D101" s="11"/>
      <c r="E101" s="12"/>
      <c r="F101" s="11"/>
      <c r="G101" s="13" t="str">
        <f>IF($A101="","",((D101+(E101*F101))-C101))</f>
        <v/>
      </c>
      <c r="H101" s="14" t="str">
        <f>IF($A101="","",IF((G101&lt;=0),999,ROUND((B101/G101),1)))</f>
        <v/>
      </c>
      <c r="I101" s="15" t="str">
        <f>IF($A101="","",IF((G101&lt;=0),"",EDATE(TODAY(),ROUNDDOWN(H101,0))))</f>
        <v/>
      </c>
      <c r="J101" s="15" t="str">
        <f>IF($A101="","",IF((G101&lt;=0),"",EDATE(TODAY(),MAX(0,(ROUNDDOWN(H101,0)-'Assumptions'!$B$3)))))</f>
        <v/>
      </c>
    </row>
    <row r="102" spans="1:10" x14ac:dyDescent="0.25">
      <c r="B102" s="11"/>
      <c r="C102" s="11"/>
      <c r="D102" s="11"/>
      <c r="E102" s="12"/>
      <c r="F102" s="11"/>
      <c r="G102" s="13" t="str">
        <f>IF($A102="","",((D102+(E102*F102))-C102))</f>
        <v/>
      </c>
      <c r="H102" s="14" t="str">
        <f>IF($A102="","",IF((G102&lt;=0),999,ROUND((B102/G102),1)))</f>
        <v/>
      </c>
      <c r="I102" s="15" t="str">
        <f>IF($A102="","",IF((G102&lt;=0),"",EDATE(TODAY(),ROUNDDOWN(H102,0))))</f>
        <v/>
      </c>
      <c r="J102" s="15" t="str">
        <f>IF($A102="","",IF((G102&lt;=0),"",EDATE(TODAY(),MAX(0,(ROUNDDOWN(H102,0)-'Assumptions'!$B$3)))))</f>
        <v/>
      </c>
    </row>
    <row r="103" spans="1:10" x14ac:dyDescent="0.25">
      <c r="B103" s="11"/>
      <c r="C103" s="11"/>
      <c r="D103" s="11"/>
      <c r="E103" s="12"/>
      <c r="F103" s="11"/>
      <c r="G103" s="13" t="str">
        <f>IF($A103="","",((D103+(E103*F103))-C103))</f>
        <v/>
      </c>
      <c r="H103" s="14" t="str">
        <f>IF($A103="","",IF((G103&lt;=0),999,ROUND((B103/G103),1)))</f>
        <v/>
      </c>
      <c r="I103" s="15" t="str">
        <f>IF($A103="","",IF((G103&lt;=0),"",EDATE(TODAY(),ROUNDDOWN(H103,0))))</f>
        <v/>
      </c>
      <c r="J103" s="15" t="str">
        <f>IF($A103="","",IF((G103&lt;=0),"",EDATE(TODAY(),MAX(0,(ROUNDDOWN(H103,0)-'Assumptions'!$B$3)))))</f>
        <v/>
      </c>
    </row>
    <row r="104" spans="1:10" x14ac:dyDescent="0.25">
      <c r="B104" s="11"/>
      <c r="C104" s="11"/>
      <c r="D104" s="11"/>
      <c r="E104" s="12"/>
      <c r="F104" s="11"/>
      <c r="G104" s="13" t="str">
        <f>IF($A104="","",((D104+(E104*F104))-C104))</f>
        <v/>
      </c>
      <c r="H104" s="14" t="str">
        <f>IF($A104="","",IF((G104&lt;=0),999,ROUND((B104/G104),1)))</f>
        <v/>
      </c>
      <c r="I104" s="15" t="str">
        <f>IF($A104="","",IF((G104&lt;=0),"",EDATE(TODAY(),ROUNDDOWN(H104,0))))</f>
        <v/>
      </c>
      <c r="J104" s="15" t="str">
        <f>IF($A104="","",IF((G104&lt;=0),"",EDATE(TODAY(),MAX(0,(ROUNDDOWN(H104,0)-'Assumptions'!$B$3)))))</f>
        <v/>
      </c>
    </row>
    <row r="105" spans="1:10" x14ac:dyDescent="0.25">
      <c r="B105" s="11"/>
      <c r="C105" s="11"/>
      <c r="D105" s="11"/>
      <c r="E105" s="12"/>
      <c r="F105" s="11"/>
      <c r="G105" s="13" t="str">
        <f>IF($A105="","",((D105+(E105*F105))-C105))</f>
        <v/>
      </c>
      <c r="H105" s="14" t="str">
        <f>IF($A105="","",IF((G105&lt;=0),999,ROUND((B105/G105),1)))</f>
        <v/>
      </c>
      <c r="I105" s="15" t="str">
        <f>IF($A105="","",IF((G105&lt;=0),"",EDATE(TODAY(),ROUNDDOWN(H105,0))))</f>
        <v/>
      </c>
      <c r="J105" s="15" t="str">
        <f>IF($A105="","",IF((G105&lt;=0),"",EDATE(TODAY(),MAX(0,(ROUNDDOWN(H105,0)-'Assumptions'!$B$3)))))</f>
        <v/>
      </c>
    </row>
    <row r="106" spans="1:10" x14ac:dyDescent="0.25">
      <c r="B106" s="11"/>
      <c r="C106" s="11"/>
      <c r="D106" s="11"/>
      <c r="E106" s="12"/>
      <c r="F106" s="11"/>
      <c r="G106" s="13" t="str">
        <f>IF($A106="","",((D106+(E106*F106))-C106))</f>
        <v/>
      </c>
      <c r="H106" s="14" t="str">
        <f>IF($A106="","",IF((G106&lt;=0),999,ROUND((B106/G106),1)))</f>
        <v/>
      </c>
      <c r="I106" s="15" t="str">
        <f>IF($A106="","",IF((G106&lt;=0),"",EDATE(TODAY(),ROUNDDOWN(H106,0))))</f>
        <v/>
      </c>
      <c r="J106" s="15" t="str">
        <f>IF($A106="","",IF((G106&lt;=0),"",EDATE(TODAY(),MAX(0,(ROUNDDOWN(H106,0)-'Assumptions'!$B$3)))))</f>
        <v/>
      </c>
    </row>
    <row r="107" spans="1:10" x14ac:dyDescent="0.25">
      <c r="B107" s="11"/>
      <c r="C107" s="11"/>
      <c r="D107" s="11"/>
      <c r="E107" s="12"/>
      <c r="F107" s="11"/>
      <c r="G107" s="13" t="str">
        <f>IF($A107="","",((D107+(E107*F107))-C107))</f>
        <v/>
      </c>
      <c r="H107" s="14" t="str">
        <f>IF($A107="","",IF((G107&lt;=0),999,ROUND((B107/G107),1)))</f>
        <v/>
      </c>
      <c r="I107" s="15" t="str">
        <f>IF($A107="","",IF((G107&lt;=0),"",EDATE(TODAY(),ROUNDDOWN(H107,0))))</f>
        <v/>
      </c>
      <c r="J107" s="15" t="str">
        <f>IF($A107="","",IF((G107&lt;=0),"",EDATE(TODAY(),MAX(0,(ROUNDDOWN(H107,0)-'Assumptions'!$B$3)))))</f>
        <v/>
      </c>
    </row>
    <row r="108" spans="1:10" x14ac:dyDescent="0.25">
      <c r="B108" s="11"/>
      <c r="C108" s="11"/>
      <c r="D108" s="11"/>
      <c r="E108" s="12"/>
      <c r="F108" s="11"/>
      <c r="G108" s="13" t="str">
        <f>IF($A108="","",((D108+(E108*F108))-C108))</f>
        <v/>
      </c>
      <c r="H108" s="14" t="str">
        <f>IF($A108="","",IF((G108&lt;=0),999,ROUND((B108/G108),1)))</f>
        <v/>
      </c>
      <c r="I108" s="15" t="str">
        <f>IF($A108="","",IF((G108&lt;=0),"",EDATE(TODAY(),ROUNDDOWN(H108,0))))</f>
        <v/>
      </c>
      <c r="J108" s="15" t="str">
        <f>IF($A108="","",IF((G108&lt;=0),"",EDATE(TODAY(),MAX(0,(ROUNDDOWN(H108,0)-'Assumptions'!$B$3)))))</f>
        <v/>
      </c>
    </row>
    <row r="109" spans="1:10" x14ac:dyDescent="0.25">
      <c r="B109" s="11"/>
      <c r="C109" s="11"/>
      <c r="D109" s="11"/>
      <c r="E109" s="12"/>
      <c r="F109" s="11"/>
      <c r="G109" s="13" t="str">
        <f>IF($A109="","",((D109+(E109*F109))-C109))</f>
        <v/>
      </c>
      <c r="H109" s="14" t="str">
        <f>IF($A109="","",IF((G109&lt;=0),999,ROUND((B109/G109),1)))</f>
        <v/>
      </c>
      <c r="I109" s="15" t="str">
        <f>IF($A109="","",IF((G109&lt;=0),"",EDATE(TODAY(),ROUNDDOWN(H109,0))))</f>
        <v/>
      </c>
      <c r="J109" s="15" t="str">
        <f>IF($A109="","",IF((G109&lt;=0),"",EDATE(TODAY(),MAX(0,(ROUNDDOWN(H109,0)-'Assumptions'!$B$3)))))</f>
        <v/>
      </c>
    </row>
    <row r="110" spans="1:10" x14ac:dyDescent="0.25">
      <c r="B110" s="11"/>
      <c r="C110" s="11"/>
      <c r="D110" s="11"/>
      <c r="E110" s="12"/>
      <c r="F110" s="11"/>
      <c r="G110" s="13" t="str">
        <f>IF($A110="","",((D110+(E110*F110))-C110))</f>
        <v/>
      </c>
      <c r="H110" s="14" t="str">
        <f>IF($A110="","",IF((G110&lt;=0),999,ROUND((B110/G110),1)))</f>
        <v/>
      </c>
      <c r="I110" s="15" t="str">
        <f>IF($A110="","",IF((G110&lt;=0),"",EDATE(TODAY(),ROUNDDOWN(H110,0))))</f>
        <v/>
      </c>
      <c r="J110" s="15" t="str">
        <f>IF($A110="","",IF((G110&lt;=0),"",EDATE(TODAY(),MAX(0,(ROUNDDOWN(H110,0)-'Assumptions'!$B$3)))))</f>
        <v/>
      </c>
    </row>
    <row r="111" spans="1:10" x14ac:dyDescent="0.25">
      <c r="B111" s="11"/>
      <c r="C111" s="11"/>
      <c r="D111" s="11"/>
      <c r="E111" s="12"/>
      <c r="F111" s="11"/>
      <c r="G111" s="13" t="str">
        <f>IF($A111="","",((D111+(E111*F111))-C111))</f>
        <v/>
      </c>
      <c r="H111" s="14" t="str">
        <f>IF($A111="","",IF((G111&lt;=0),999,ROUND((B111/G111),1)))</f>
        <v/>
      </c>
      <c r="I111" s="15" t="str">
        <f>IF($A111="","",IF((G111&lt;=0),"",EDATE(TODAY(),ROUNDDOWN(H111,0))))</f>
        <v/>
      </c>
      <c r="J111" s="15" t="str">
        <f>IF($A111="","",IF((G111&lt;=0),"",EDATE(TODAY(),MAX(0,(ROUNDDOWN(H111,0)-'Assumptions'!$B$3)))))</f>
        <v/>
      </c>
    </row>
    <row r="112" spans="1:10" x14ac:dyDescent="0.25">
      <c r="B112" s="11"/>
      <c r="C112" s="11"/>
      <c r="D112" s="11"/>
      <c r="E112" s="12"/>
      <c r="F112" s="11"/>
      <c r="G112" s="13" t="str">
        <f>IF($A112="","",((D112+(E112*F112))-C112))</f>
        <v/>
      </c>
      <c r="H112" s="14" t="str">
        <f>IF($A112="","",IF((G112&lt;=0),999,ROUND((B112/G112),1)))</f>
        <v/>
      </c>
      <c r="I112" s="15" t="str">
        <f>IF($A112="","",IF((G112&lt;=0),"",EDATE(TODAY(),ROUNDDOWN(H112,0))))</f>
        <v/>
      </c>
      <c r="J112" s="15" t="str">
        <f>IF($A112="","",IF((G112&lt;=0),"",EDATE(TODAY(),MAX(0,(ROUNDDOWN(H112,0)-'Assumptions'!$B$3)))))</f>
        <v/>
      </c>
    </row>
    <row r="113" spans="1:10" x14ac:dyDescent="0.25">
      <c r="B113" s="11"/>
      <c r="C113" s="11"/>
      <c r="D113" s="11"/>
      <c r="E113" s="12"/>
      <c r="F113" s="11"/>
      <c r="G113" s="13" t="str">
        <f>IF($A113="","",((D113+(E113*F113))-C113))</f>
        <v/>
      </c>
      <c r="H113" s="14" t="str">
        <f>IF($A113="","",IF((G113&lt;=0),999,ROUND((B113/G113),1)))</f>
        <v/>
      </c>
      <c r="I113" s="15" t="str">
        <f>IF($A113="","",IF((G113&lt;=0),"",EDATE(TODAY(),ROUNDDOWN(H113,0))))</f>
        <v/>
      </c>
      <c r="J113" s="15" t="str">
        <f>IF($A113="","",IF((G113&lt;=0),"",EDATE(TODAY(),MAX(0,(ROUNDDOWN(H113,0)-'Assumptions'!$B$3)))))</f>
        <v/>
      </c>
    </row>
    <row r="114" spans="1:10" x14ac:dyDescent="0.25">
      <c r="B114" s="11"/>
      <c r="C114" s="11"/>
      <c r="D114" s="11"/>
      <c r="E114" s="12"/>
      <c r="F114" s="11"/>
      <c r="G114" s="13" t="str">
        <f>IF($A114="","",((D114+(E114*F114))-C114))</f>
        <v/>
      </c>
      <c r="H114" s="14" t="str">
        <f>IF($A114="","",IF((G114&lt;=0),999,ROUND((B114/G114),1)))</f>
        <v/>
      </c>
      <c r="I114" s="15" t="str">
        <f>IF($A114="","",IF((G114&lt;=0),"",EDATE(TODAY(),ROUNDDOWN(H114,0))))</f>
        <v/>
      </c>
      <c r="J114" s="15" t="str">
        <f>IF($A114="","",IF((G114&lt;=0),"",EDATE(TODAY(),MAX(0,(ROUNDDOWN(H114,0)-'Assumptions'!$B$3)))))</f>
        <v/>
      </c>
    </row>
    <row r="115" spans="1:10" x14ac:dyDescent="0.25">
      <c r="B115" s="11"/>
      <c r="C115" s="11"/>
      <c r="D115" s="11"/>
      <c r="E115" s="12"/>
      <c r="F115" s="11"/>
      <c r="G115" s="13" t="str">
        <f>IF($A115="","",((D115+(E115*F115))-C115))</f>
        <v/>
      </c>
      <c r="H115" s="14" t="str">
        <f>IF($A115="","",IF((G115&lt;=0),999,ROUND((B115/G115),1)))</f>
        <v/>
      </c>
      <c r="I115" s="15" t="str">
        <f>IF($A115="","",IF((G115&lt;=0),"",EDATE(TODAY(),ROUNDDOWN(H115,0))))</f>
        <v/>
      </c>
      <c r="J115" s="15" t="str">
        <f>IF($A115="","",IF((G115&lt;=0),"",EDATE(TODAY(),MAX(0,(ROUNDDOWN(H115,0)-'Assumptions'!$B$3)))))</f>
        <v/>
      </c>
    </row>
    <row r="116" spans="1:10" x14ac:dyDescent="0.25">
      <c r="B116" s="11"/>
      <c r="C116" s="11"/>
      <c r="D116" s="11"/>
      <c r="E116" s="12"/>
      <c r="F116" s="11"/>
      <c r="G116" s="13" t="str">
        <f>IF($A116="","",((D116+(E116*F116))-C116))</f>
        <v/>
      </c>
      <c r="H116" s="14" t="str">
        <f>IF($A116="","",IF((G116&lt;=0),999,ROUND((B116/G116),1)))</f>
        <v/>
      </c>
      <c r="I116" s="15" t="str">
        <f>IF($A116="","",IF((G116&lt;=0),"",EDATE(TODAY(),ROUNDDOWN(H116,0))))</f>
        <v/>
      </c>
      <c r="J116" s="15" t="str">
        <f>IF($A116="","",IF((G116&lt;=0),"",EDATE(TODAY(),MAX(0,(ROUNDDOWN(H116,0)-'Assumptions'!$B$3)))))</f>
        <v/>
      </c>
    </row>
    <row r="117" spans="1:10" x14ac:dyDescent="0.25">
      <c r="B117" s="11"/>
      <c r="C117" s="11"/>
      <c r="D117" s="11"/>
      <c r="E117" s="12"/>
      <c r="F117" s="11"/>
      <c r="G117" s="13" t="str">
        <f>IF($A117="","",((D117+(E117*F117))-C117))</f>
        <v/>
      </c>
      <c r="H117" s="14" t="str">
        <f>IF($A117="","",IF((G117&lt;=0),999,ROUND((B117/G117),1)))</f>
        <v/>
      </c>
      <c r="I117" s="15" t="str">
        <f>IF($A117="","",IF((G117&lt;=0),"",EDATE(TODAY(),ROUNDDOWN(H117,0))))</f>
        <v/>
      </c>
      <c r="J117" s="15" t="str">
        <f>IF($A117="","",IF((G117&lt;=0),"",EDATE(TODAY(),MAX(0,(ROUNDDOWN(H117,0)-'Assumptions'!$B$3)))))</f>
        <v/>
      </c>
    </row>
    <row r="118" spans="1:10" x14ac:dyDescent="0.25">
      <c r="B118" s="11"/>
      <c r="C118" s="11"/>
      <c r="D118" s="11"/>
      <c r="E118" s="12"/>
      <c r="F118" s="11"/>
      <c r="G118" s="13" t="str">
        <f>IF($A118="","",((D118+(E118*F118))-C118))</f>
        <v/>
      </c>
      <c r="H118" s="14" t="str">
        <f>IF($A118="","",IF((G118&lt;=0),999,ROUND((B118/G118),1)))</f>
        <v/>
      </c>
      <c r="I118" s="15" t="str">
        <f>IF($A118="","",IF((G118&lt;=0),"",EDATE(TODAY(),ROUNDDOWN(H118,0))))</f>
        <v/>
      </c>
      <c r="J118" s="15" t="str">
        <f>IF($A118="","",IF((G118&lt;=0),"",EDATE(TODAY(),MAX(0,(ROUNDDOWN(H118,0)-'Assumptions'!$B$3)))))</f>
        <v/>
      </c>
    </row>
    <row r="119" spans="1:10" x14ac:dyDescent="0.25">
      <c r="B119" s="11"/>
      <c r="C119" s="11"/>
      <c r="D119" s="11"/>
      <c r="E119" s="12"/>
      <c r="F119" s="11"/>
      <c r="G119" s="13" t="str">
        <f>IF($A119="","",((D119+(E119*F119))-C119))</f>
        <v/>
      </c>
      <c r="H119" s="14" t="str">
        <f>IF($A119="","",IF((G119&lt;=0),999,ROUND((B119/G119),1)))</f>
        <v/>
      </c>
      <c r="I119" s="15" t="str">
        <f>IF($A119="","",IF((G119&lt;=0),"",EDATE(TODAY(),ROUNDDOWN(H119,0))))</f>
        <v/>
      </c>
      <c r="J119" s="15" t="str">
        <f>IF($A119="","",IF((G119&lt;=0),"",EDATE(TODAY(),MAX(0,(ROUNDDOWN(H119,0)-'Assumptions'!$B$3)))))</f>
        <v/>
      </c>
    </row>
    <row r="120" spans="1:10" x14ac:dyDescent="0.25">
      <c r="B120" s="11"/>
      <c r="C120" s="11"/>
      <c r="D120" s="11"/>
      <c r="E120" s="12"/>
      <c r="F120" s="11"/>
      <c r="G120" s="13" t="str">
        <f>IF($A120="","",((D120+(E120*F120))-C120))</f>
        <v/>
      </c>
      <c r="H120" s="14" t="str">
        <f>IF($A120="","",IF((G120&lt;=0),999,ROUND((B120/G120),1)))</f>
        <v/>
      </c>
      <c r="I120" s="15" t="str">
        <f>IF($A120="","",IF((G120&lt;=0),"",EDATE(TODAY(),ROUNDDOWN(H120,0))))</f>
        <v/>
      </c>
      <c r="J120" s="15" t="str">
        <f>IF($A120="","",IF((G120&lt;=0),"",EDATE(TODAY(),MAX(0,(ROUNDDOWN(H120,0)-'Assumptions'!$B$3)))))</f>
        <v/>
      </c>
    </row>
    <row r="121" spans="1:10" x14ac:dyDescent="0.25">
      <c r="B121" s="11"/>
      <c r="C121" s="11"/>
      <c r="D121" s="11"/>
      <c r="E121" s="12"/>
      <c r="F121" s="11"/>
      <c r="G121" s="13" t="str">
        <f>IF($A121="","",((D121+(E121*F121))-C121))</f>
        <v/>
      </c>
      <c r="H121" s="14" t="str">
        <f>IF($A121="","",IF((G121&lt;=0),999,ROUND((B121/G121),1)))</f>
        <v/>
      </c>
      <c r="I121" s="15" t="str">
        <f>IF($A121="","",IF((G121&lt;=0),"",EDATE(TODAY(),ROUNDDOWN(H121,0))))</f>
        <v/>
      </c>
      <c r="J121" s="15" t="str">
        <f>IF($A121="","",IF((G121&lt;=0),"",EDATE(TODAY(),MAX(0,(ROUNDDOWN(H121,0)-'Assumptions'!$B$3)))))</f>
        <v/>
      </c>
    </row>
    <row r="122" spans="1:10" x14ac:dyDescent="0.25">
      <c r="B122" s="11"/>
      <c r="C122" s="11"/>
      <c r="D122" s="11"/>
      <c r="E122" s="12"/>
      <c r="F122" s="11"/>
      <c r="G122" s="13" t="str">
        <f>IF($A122="","",((D122+(E122*F122))-C122))</f>
        <v/>
      </c>
      <c r="H122" s="14" t="str">
        <f>IF($A122="","",IF((G122&lt;=0),999,ROUND((B122/G122),1)))</f>
        <v/>
      </c>
      <c r="I122" s="15" t="str">
        <f>IF($A122="","",IF((G122&lt;=0),"",EDATE(TODAY(),ROUNDDOWN(H122,0))))</f>
        <v/>
      </c>
      <c r="J122" s="15" t="str">
        <f>IF($A122="","",IF((G122&lt;=0),"",EDATE(TODAY(),MAX(0,(ROUNDDOWN(H122,0)-'Assumptions'!$B$3)))))</f>
        <v/>
      </c>
    </row>
    <row r="123" spans="1:10" x14ac:dyDescent="0.25">
      <c r="B123" s="11"/>
      <c r="C123" s="11"/>
      <c r="D123" s="11"/>
      <c r="E123" s="12"/>
      <c r="F123" s="11"/>
      <c r="G123" s="13" t="str">
        <f>IF($A123="","",((D123+(E123*F123))-C123))</f>
        <v/>
      </c>
      <c r="H123" s="14" t="str">
        <f>IF($A123="","",IF((G123&lt;=0),999,ROUND((B123/G123),1)))</f>
        <v/>
      </c>
      <c r="I123" s="15" t="str">
        <f>IF($A123="","",IF((G123&lt;=0),"",EDATE(TODAY(),ROUNDDOWN(H123,0))))</f>
        <v/>
      </c>
      <c r="J123" s="15" t="str">
        <f>IF($A123="","",IF((G123&lt;=0),"",EDATE(TODAY(),MAX(0,(ROUNDDOWN(H123,0)-'Assumptions'!$B$3)))))</f>
        <v/>
      </c>
    </row>
    <row r="124" spans="1:10" x14ac:dyDescent="0.25">
      <c r="B124" s="11"/>
      <c r="C124" s="11"/>
      <c r="D124" s="11"/>
      <c r="E124" s="12"/>
      <c r="F124" s="11"/>
      <c r="G124" s="13" t="str">
        <f>IF($A124="","",((D124+(E124*F124))-C124))</f>
        <v/>
      </c>
      <c r="H124" s="14" t="str">
        <f>IF($A124="","",IF((G124&lt;=0),999,ROUND((B124/G124),1)))</f>
        <v/>
      </c>
      <c r="I124" s="15" t="str">
        <f>IF($A124="","",IF((G124&lt;=0),"",EDATE(TODAY(),ROUNDDOWN(H124,0))))</f>
        <v/>
      </c>
      <c r="J124" s="15" t="str">
        <f>IF($A124="","",IF((G124&lt;=0),"",EDATE(TODAY(),MAX(0,(ROUNDDOWN(H124,0)-'Assumptions'!$B$3)))))</f>
        <v/>
      </c>
    </row>
    <row r="125" spans="1:10" x14ac:dyDescent="0.25">
      <c r="B125" s="11"/>
      <c r="C125" s="11"/>
      <c r="D125" s="11"/>
      <c r="E125" s="12"/>
      <c r="F125" s="11"/>
      <c r="G125" s="13" t="str">
        <f>IF($A125="","",((D125+(E125*F125))-C125))</f>
        <v/>
      </c>
      <c r="H125" s="14" t="str">
        <f>IF($A125="","",IF((G125&lt;=0),999,ROUND((B125/G125),1)))</f>
        <v/>
      </c>
      <c r="I125" s="15" t="str">
        <f>IF($A125="","",IF((G125&lt;=0),"",EDATE(TODAY(),ROUNDDOWN(H125,0))))</f>
        <v/>
      </c>
      <c r="J125" s="15" t="str">
        <f>IF($A125="","",IF((G125&lt;=0),"",EDATE(TODAY(),MAX(0,(ROUNDDOWN(H125,0)-'Assumptions'!$B$3)))))</f>
        <v/>
      </c>
    </row>
    <row r="126" spans="1:10" x14ac:dyDescent="0.25">
      <c r="B126" s="11"/>
      <c r="C126" s="11"/>
      <c r="D126" s="11"/>
      <c r="E126" s="12"/>
      <c r="F126" s="11"/>
      <c r="G126" s="13" t="str">
        <f>IF($A126="","",((D126+(E126*F126))-C126))</f>
        <v/>
      </c>
      <c r="H126" s="14" t="str">
        <f>IF($A126="","",IF((G126&lt;=0),999,ROUND((B126/G126),1)))</f>
        <v/>
      </c>
      <c r="I126" s="15" t="str">
        <f>IF($A126="","",IF((G126&lt;=0),"",EDATE(TODAY(),ROUNDDOWN(H126,0))))</f>
        <v/>
      </c>
      <c r="J126" s="15" t="str">
        <f>IF($A126="","",IF((G126&lt;=0),"",EDATE(TODAY(),MAX(0,(ROUNDDOWN(H126,0)-'Assumptions'!$B$3)))))</f>
        <v/>
      </c>
    </row>
    <row r="127" spans="1:10" x14ac:dyDescent="0.25">
      <c r="B127" s="11"/>
      <c r="C127" s="11"/>
      <c r="D127" s="11"/>
      <c r="E127" s="12"/>
      <c r="F127" s="11"/>
      <c r="G127" s="13" t="str">
        <f>IF($A127="","",((D127+(E127*F127))-C127))</f>
        <v/>
      </c>
      <c r="H127" s="14" t="str">
        <f>IF($A127="","",IF((G127&lt;=0),999,ROUND((B127/G127),1)))</f>
        <v/>
      </c>
      <c r="I127" s="15" t="str">
        <f>IF($A127="","",IF((G127&lt;=0),"",EDATE(TODAY(),ROUNDDOWN(H127,0))))</f>
        <v/>
      </c>
      <c r="J127" s="15" t="str">
        <f>IF($A127="","",IF((G127&lt;=0),"",EDATE(TODAY(),MAX(0,(ROUNDDOWN(H127,0)-'Assumptions'!$B$3)))))</f>
        <v/>
      </c>
    </row>
    <row r="128" spans="1:10" x14ac:dyDescent="0.25">
      <c r="B128" s="11"/>
      <c r="C128" s="11"/>
      <c r="D128" s="11"/>
      <c r="E128" s="12"/>
      <c r="F128" s="11"/>
      <c r="G128" s="13" t="str">
        <f>IF($A128="","",((D128+(E128*F128))-C128))</f>
        <v/>
      </c>
      <c r="H128" s="14" t="str">
        <f>IF($A128="","",IF((G128&lt;=0),999,ROUND((B128/G128),1)))</f>
        <v/>
      </c>
      <c r="I128" s="15" t="str">
        <f>IF($A128="","",IF((G128&lt;=0),"",EDATE(TODAY(),ROUNDDOWN(H128,0))))</f>
        <v/>
      </c>
      <c r="J128" s="15" t="str">
        <f>IF($A128="","",IF((G128&lt;=0),"",EDATE(TODAY(),MAX(0,(ROUNDDOWN(H128,0)-'Assumptions'!$B$3)))))</f>
        <v/>
      </c>
    </row>
    <row r="129" spans="1:10" x14ac:dyDescent="0.25">
      <c r="B129" s="11"/>
      <c r="C129" s="11"/>
      <c r="D129" s="11"/>
      <c r="E129" s="12"/>
      <c r="F129" s="11"/>
      <c r="G129" s="13" t="str">
        <f>IF($A129="","",((D129+(E129*F129))-C129))</f>
        <v/>
      </c>
      <c r="H129" s="14" t="str">
        <f>IF($A129="","",IF((G129&lt;=0),999,ROUND((B129/G129),1)))</f>
        <v/>
      </c>
      <c r="I129" s="15" t="str">
        <f>IF($A129="","",IF((G129&lt;=0),"",EDATE(TODAY(),ROUNDDOWN(H129,0))))</f>
        <v/>
      </c>
      <c r="J129" s="15" t="str">
        <f>IF($A129="","",IF((G129&lt;=0),"",EDATE(TODAY(),MAX(0,(ROUNDDOWN(H129,0)-'Assumptions'!$B$3)))))</f>
        <v/>
      </c>
    </row>
    <row r="130" spans="1:10" x14ac:dyDescent="0.25">
      <c r="B130" s="11"/>
      <c r="C130" s="11"/>
      <c r="D130" s="11"/>
      <c r="E130" s="12"/>
      <c r="F130" s="11"/>
      <c r="G130" s="13" t="str">
        <f>IF($A130="","",((D130+(E130*F130))-C130))</f>
        <v/>
      </c>
      <c r="H130" s="14" t="str">
        <f>IF($A130="","",IF((G130&lt;=0),999,ROUND((B130/G130),1)))</f>
        <v/>
      </c>
      <c r="I130" s="15" t="str">
        <f>IF($A130="","",IF((G130&lt;=0),"",EDATE(TODAY(),ROUNDDOWN(H130,0))))</f>
        <v/>
      </c>
      <c r="J130" s="15" t="str">
        <f>IF($A130="","",IF((G130&lt;=0),"",EDATE(TODAY(),MAX(0,(ROUNDDOWN(H130,0)-'Assumptions'!$B$3)))))</f>
        <v/>
      </c>
    </row>
    <row r="131" spans="1:10" x14ac:dyDescent="0.25">
      <c r="B131" s="11"/>
      <c r="C131" s="11"/>
      <c r="D131" s="11"/>
      <c r="E131" s="12"/>
      <c r="F131" s="11"/>
      <c r="G131" s="13" t="str">
        <f>IF($A131="","",((D131+(E131*F131))-C131))</f>
        <v/>
      </c>
      <c r="H131" s="14" t="str">
        <f>IF($A131="","",IF((G131&lt;=0),999,ROUND((B131/G131),1)))</f>
        <v/>
      </c>
      <c r="I131" s="15" t="str">
        <f>IF($A131="","",IF((G131&lt;=0),"",EDATE(TODAY(),ROUNDDOWN(H131,0))))</f>
        <v/>
      </c>
      <c r="J131" s="15" t="str">
        <f>IF($A131="","",IF((G131&lt;=0),"",EDATE(TODAY(),MAX(0,(ROUNDDOWN(H131,0)-'Assumptions'!$B$3)))))</f>
        <v/>
      </c>
    </row>
    <row r="132" spans="1:10" x14ac:dyDescent="0.25">
      <c r="B132" s="11"/>
      <c r="C132" s="11"/>
      <c r="D132" s="11"/>
      <c r="E132" s="12"/>
      <c r="F132" s="11"/>
      <c r="G132" s="13" t="str">
        <f>IF($A132="","",((D132+(E132*F132))-C132))</f>
        <v/>
      </c>
      <c r="H132" s="14" t="str">
        <f>IF($A132="","",IF((G132&lt;=0),999,ROUND((B132/G132),1)))</f>
        <v/>
      </c>
      <c r="I132" s="15" t="str">
        <f>IF($A132="","",IF((G132&lt;=0),"",EDATE(TODAY(),ROUNDDOWN(H132,0))))</f>
        <v/>
      </c>
      <c r="J132" s="15" t="str">
        <f>IF($A132="","",IF((G132&lt;=0),"",EDATE(TODAY(),MAX(0,(ROUNDDOWN(H132,0)-'Assumptions'!$B$3)))))</f>
        <v/>
      </c>
    </row>
    <row r="133" spans="1:10" x14ac:dyDescent="0.25">
      <c r="B133" s="11"/>
      <c r="C133" s="11"/>
      <c r="D133" s="11"/>
      <c r="E133" s="12"/>
      <c r="F133" s="11"/>
      <c r="G133" s="13" t="str">
        <f>IF($A133="","",((D133+(E133*F133))-C133))</f>
        <v/>
      </c>
      <c r="H133" s="14" t="str">
        <f>IF($A133="","",IF((G133&lt;=0),999,ROUND((B133/G133),1)))</f>
        <v/>
      </c>
      <c r="I133" s="15" t="str">
        <f>IF($A133="","",IF((G133&lt;=0),"",EDATE(TODAY(),ROUNDDOWN(H133,0))))</f>
        <v/>
      </c>
      <c r="J133" s="15" t="str">
        <f>IF($A133="","",IF((G133&lt;=0),"",EDATE(TODAY(),MAX(0,(ROUNDDOWN(H133,0)-'Assumptions'!$B$3)))))</f>
        <v/>
      </c>
    </row>
    <row r="134" spans="1:10" x14ac:dyDescent="0.25">
      <c r="B134" s="11"/>
      <c r="C134" s="11"/>
      <c r="D134" s="11"/>
      <c r="E134" s="12"/>
      <c r="F134" s="11"/>
      <c r="G134" s="13" t="str">
        <f>IF($A134="","",((D134+(E134*F134))-C134))</f>
        <v/>
      </c>
      <c r="H134" s="14" t="str">
        <f>IF($A134="","",IF((G134&lt;=0),999,ROUND((B134/G134),1)))</f>
        <v/>
      </c>
      <c r="I134" s="15" t="str">
        <f>IF($A134="","",IF((G134&lt;=0),"",EDATE(TODAY(),ROUNDDOWN(H134,0))))</f>
        <v/>
      </c>
      <c r="J134" s="15" t="str">
        <f>IF($A134="","",IF((G134&lt;=0),"",EDATE(TODAY(),MAX(0,(ROUNDDOWN(H134,0)-'Assumptions'!$B$3)))))</f>
        <v/>
      </c>
    </row>
    <row r="135" spans="1:10" x14ac:dyDescent="0.25">
      <c r="B135" s="11"/>
      <c r="C135" s="11"/>
      <c r="D135" s="11"/>
      <c r="E135" s="12"/>
      <c r="F135" s="11"/>
      <c r="G135" s="13" t="str">
        <f>IF($A135="","",((D135+(E135*F135))-C135))</f>
        <v/>
      </c>
      <c r="H135" s="14" t="str">
        <f>IF($A135="","",IF((G135&lt;=0),999,ROUND((B135/G135),1)))</f>
        <v/>
      </c>
      <c r="I135" s="15" t="str">
        <f>IF($A135="","",IF((G135&lt;=0),"",EDATE(TODAY(),ROUNDDOWN(H135,0))))</f>
        <v/>
      </c>
      <c r="J135" s="15" t="str">
        <f>IF($A135="","",IF((G135&lt;=0),"",EDATE(TODAY(),MAX(0,(ROUNDDOWN(H135,0)-'Assumptions'!$B$3)))))</f>
        <v/>
      </c>
    </row>
    <row r="136" spans="1:10" x14ac:dyDescent="0.25">
      <c r="B136" s="11"/>
      <c r="C136" s="11"/>
      <c r="D136" s="11"/>
      <c r="E136" s="12"/>
      <c r="F136" s="11"/>
      <c r="G136" s="13" t="str">
        <f>IF($A136="","",((D136+(E136*F136))-C136))</f>
        <v/>
      </c>
      <c r="H136" s="14" t="str">
        <f>IF($A136="","",IF((G136&lt;=0),999,ROUND((B136/G136),1)))</f>
        <v/>
      </c>
      <c r="I136" s="15" t="str">
        <f>IF($A136="","",IF((G136&lt;=0),"",EDATE(TODAY(),ROUNDDOWN(H136,0))))</f>
        <v/>
      </c>
      <c r="J136" s="15" t="str">
        <f>IF($A136="","",IF((G136&lt;=0),"",EDATE(TODAY(),MAX(0,(ROUNDDOWN(H136,0)-'Assumptions'!$B$3)))))</f>
        <v/>
      </c>
    </row>
    <row r="137" spans="1:10" x14ac:dyDescent="0.25">
      <c r="B137" s="11"/>
      <c r="C137" s="11"/>
      <c r="D137" s="11"/>
      <c r="E137" s="12"/>
      <c r="F137" s="11"/>
      <c r="G137" s="13" t="str">
        <f>IF($A137="","",((D137+(E137*F137))-C137))</f>
        <v/>
      </c>
      <c r="H137" s="14" t="str">
        <f>IF($A137="","",IF((G137&lt;=0),999,ROUND((B137/G137),1)))</f>
        <v/>
      </c>
      <c r="I137" s="15" t="str">
        <f>IF($A137="","",IF((G137&lt;=0),"",EDATE(TODAY(),ROUNDDOWN(H137,0))))</f>
        <v/>
      </c>
      <c r="J137" s="15" t="str">
        <f>IF($A137="","",IF((G137&lt;=0),"",EDATE(TODAY(),MAX(0,(ROUNDDOWN(H137,0)-'Assumptions'!$B$3)))))</f>
        <v/>
      </c>
    </row>
    <row r="138" spans="1:10" x14ac:dyDescent="0.25">
      <c r="B138" s="11"/>
      <c r="C138" s="11"/>
      <c r="D138" s="11"/>
      <c r="E138" s="12"/>
      <c r="F138" s="11"/>
      <c r="G138" s="13" t="str">
        <f>IF($A138="","",((D138+(E138*F138))-C138))</f>
        <v/>
      </c>
      <c r="H138" s="14" t="str">
        <f>IF($A138="","",IF((G138&lt;=0),999,ROUND((B138/G138),1)))</f>
        <v/>
      </c>
      <c r="I138" s="15" t="str">
        <f>IF($A138="","",IF((G138&lt;=0),"",EDATE(TODAY(),ROUNDDOWN(H138,0))))</f>
        <v/>
      </c>
      <c r="J138" s="15" t="str">
        <f>IF($A138="","",IF((G138&lt;=0),"",EDATE(TODAY(),MAX(0,(ROUNDDOWN(H138,0)-'Assumptions'!$B$3)))))</f>
        <v/>
      </c>
    </row>
    <row r="139" spans="1:10" x14ac:dyDescent="0.25">
      <c r="B139" s="11"/>
      <c r="C139" s="11"/>
      <c r="D139" s="11"/>
      <c r="E139" s="12"/>
      <c r="F139" s="11"/>
      <c r="G139" s="13" t="str">
        <f>IF($A139="","",((D139+(E139*F139))-C139))</f>
        <v/>
      </c>
      <c r="H139" s="14" t="str">
        <f>IF($A139="","",IF((G139&lt;=0),999,ROUND((B139/G139),1)))</f>
        <v/>
      </c>
      <c r="I139" s="15" t="str">
        <f>IF($A139="","",IF((G139&lt;=0),"",EDATE(TODAY(),ROUNDDOWN(H139,0))))</f>
        <v/>
      </c>
      <c r="J139" s="15" t="str">
        <f>IF($A139="","",IF((G139&lt;=0),"",EDATE(TODAY(),MAX(0,(ROUNDDOWN(H139,0)-'Assumptions'!$B$3)))))</f>
        <v/>
      </c>
    </row>
    <row r="140" spans="1:10" x14ac:dyDescent="0.25">
      <c r="B140" s="11"/>
      <c r="C140" s="11"/>
      <c r="D140" s="11"/>
      <c r="E140" s="12"/>
      <c r="F140" s="11"/>
      <c r="G140" s="13" t="str">
        <f>IF($A140="","",((D140+(E140*F140))-C140))</f>
        <v/>
      </c>
      <c r="H140" s="14" t="str">
        <f>IF($A140="","",IF((G140&lt;=0),999,ROUND((B140/G140),1)))</f>
        <v/>
      </c>
      <c r="I140" s="15" t="str">
        <f>IF($A140="","",IF((G140&lt;=0),"",EDATE(TODAY(),ROUNDDOWN(H140,0))))</f>
        <v/>
      </c>
      <c r="J140" s="15" t="str">
        <f>IF($A140="","",IF((G140&lt;=0),"",EDATE(TODAY(),MAX(0,(ROUNDDOWN(H140,0)-'Assumptions'!$B$3)))))</f>
        <v/>
      </c>
    </row>
    <row r="141" spans="1:10" x14ac:dyDescent="0.25">
      <c r="B141" s="11"/>
      <c r="C141" s="11"/>
      <c r="D141" s="11"/>
      <c r="E141" s="12"/>
      <c r="F141" s="11"/>
      <c r="G141" s="13" t="str">
        <f>IF($A141="","",((D141+(E141*F141))-C141))</f>
        <v/>
      </c>
      <c r="H141" s="14" t="str">
        <f>IF($A141="","",IF((G141&lt;=0),999,ROUND((B141/G141),1)))</f>
        <v/>
      </c>
      <c r="I141" s="15" t="str">
        <f>IF($A141="","",IF((G141&lt;=0),"",EDATE(TODAY(),ROUNDDOWN(H141,0))))</f>
        <v/>
      </c>
      <c r="J141" s="15" t="str">
        <f>IF($A141="","",IF((G141&lt;=0),"",EDATE(TODAY(),MAX(0,(ROUNDDOWN(H141,0)-'Assumptions'!$B$3)))))</f>
        <v/>
      </c>
    </row>
    <row r="142" spans="1:10" x14ac:dyDescent="0.25">
      <c r="B142" s="11"/>
      <c r="C142" s="11"/>
      <c r="D142" s="11"/>
      <c r="E142" s="12"/>
      <c r="F142" s="11"/>
      <c r="G142" s="13" t="str">
        <f>IF($A142="","",((D142+(E142*F142))-C142))</f>
        <v/>
      </c>
      <c r="H142" s="14" t="str">
        <f>IF($A142="","",IF((G142&lt;=0),999,ROUND((B142/G142),1)))</f>
        <v/>
      </c>
      <c r="I142" s="15" t="str">
        <f>IF($A142="","",IF((G142&lt;=0),"",EDATE(TODAY(),ROUNDDOWN(H142,0))))</f>
        <v/>
      </c>
      <c r="J142" s="15" t="str">
        <f>IF($A142="","",IF((G142&lt;=0),"",EDATE(TODAY(),MAX(0,(ROUNDDOWN(H142,0)-'Assumptions'!$B$3)))))</f>
        <v/>
      </c>
    </row>
    <row r="143" spans="1:10" x14ac:dyDescent="0.25">
      <c r="B143" s="11"/>
      <c r="C143" s="11"/>
      <c r="D143" s="11"/>
      <c r="E143" s="12"/>
      <c r="F143" s="11"/>
      <c r="G143" s="13" t="str">
        <f>IF($A143="","",((D143+(E143*F143))-C143))</f>
        <v/>
      </c>
      <c r="H143" s="14" t="str">
        <f>IF($A143="","",IF((G143&lt;=0),999,ROUND((B143/G143),1)))</f>
        <v/>
      </c>
      <c r="I143" s="15" t="str">
        <f>IF($A143="","",IF((G143&lt;=0),"",EDATE(TODAY(),ROUNDDOWN(H143,0))))</f>
        <v/>
      </c>
      <c r="J143" s="15" t="str">
        <f>IF($A143="","",IF((G143&lt;=0),"",EDATE(TODAY(),MAX(0,(ROUNDDOWN(H143,0)-'Assumptions'!$B$3)))))</f>
        <v/>
      </c>
    </row>
    <row r="144" spans="1:10" x14ac:dyDescent="0.25">
      <c r="B144" s="11"/>
      <c r="C144" s="11"/>
      <c r="D144" s="11"/>
      <c r="E144" s="12"/>
      <c r="F144" s="11"/>
      <c r="G144" s="13" t="str">
        <f>IF($A144="","",((D144+(E144*F144))-C144))</f>
        <v/>
      </c>
      <c r="H144" s="14" t="str">
        <f>IF($A144="","",IF((G144&lt;=0),999,ROUND((B144/G144),1)))</f>
        <v/>
      </c>
      <c r="I144" s="15" t="str">
        <f>IF($A144="","",IF((G144&lt;=0),"",EDATE(TODAY(),ROUNDDOWN(H144,0))))</f>
        <v/>
      </c>
      <c r="J144" s="15" t="str">
        <f>IF($A144="","",IF((G144&lt;=0),"",EDATE(TODAY(),MAX(0,(ROUNDDOWN(H144,0)-'Assumptions'!$B$3)))))</f>
        <v/>
      </c>
    </row>
    <row r="145" spans="1:10" x14ac:dyDescent="0.25">
      <c r="B145" s="11"/>
      <c r="C145" s="11"/>
      <c r="D145" s="11"/>
      <c r="E145" s="12"/>
      <c r="F145" s="11"/>
      <c r="G145" s="13" t="str">
        <f>IF($A145="","",((D145+(E145*F145))-C145))</f>
        <v/>
      </c>
      <c r="H145" s="14" t="str">
        <f>IF($A145="","",IF((G145&lt;=0),999,ROUND((B145/G145),1)))</f>
        <v/>
      </c>
      <c r="I145" s="15" t="str">
        <f>IF($A145="","",IF((G145&lt;=0),"",EDATE(TODAY(),ROUNDDOWN(H145,0))))</f>
        <v/>
      </c>
      <c r="J145" s="15" t="str">
        <f>IF($A145="","",IF((G145&lt;=0),"",EDATE(TODAY(),MAX(0,(ROUNDDOWN(H145,0)-'Assumptions'!$B$3)))))</f>
        <v/>
      </c>
    </row>
    <row r="146" spans="1:10" x14ac:dyDescent="0.25">
      <c r="B146" s="11"/>
      <c r="C146" s="11"/>
      <c r="D146" s="11"/>
      <c r="E146" s="12"/>
      <c r="F146" s="11"/>
      <c r="G146" s="13" t="str">
        <f>IF($A146="","",((D146+(E146*F146))-C146))</f>
        <v/>
      </c>
      <c r="H146" s="14" t="str">
        <f>IF($A146="","",IF((G146&lt;=0),999,ROUND((B146/G146),1)))</f>
        <v/>
      </c>
      <c r="I146" s="15" t="str">
        <f>IF($A146="","",IF((G146&lt;=0),"",EDATE(TODAY(),ROUNDDOWN(H146,0))))</f>
        <v/>
      </c>
      <c r="J146" s="15" t="str">
        <f>IF($A146="","",IF((G146&lt;=0),"",EDATE(TODAY(),MAX(0,(ROUNDDOWN(H146,0)-'Assumptions'!$B$3)))))</f>
        <v/>
      </c>
    </row>
    <row r="147" spans="1:10" x14ac:dyDescent="0.25">
      <c r="B147" s="11"/>
      <c r="C147" s="11"/>
      <c r="D147" s="11"/>
      <c r="E147" s="12"/>
      <c r="F147" s="11"/>
      <c r="G147" s="13" t="str">
        <f>IF($A147="","",((D147+(E147*F147))-C147))</f>
        <v/>
      </c>
      <c r="H147" s="14" t="str">
        <f>IF($A147="","",IF((G147&lt;=0),999,ROUND((B147/G147),1)))</f>
        <v/>
      </c>
      <c r="I147" s="15" t="str">
        <f>IF($A147="","",IF((G147&lt;=0),"",EDATE(TODAY(),ROUNDDOWN(H147,0))))</f>
        <v/>
      </c>
      <c r="J147" s="15" t="str">
        <f>IF($A147="","",IF((G147&lt;=0),"",EDATE(TODAY(),MAX(0,(ROUNDDOWN(H147,0)-'Assumptions'!$B$3)))))</f>
        <v/>
      </c>
    </row>
    <row r="148" spans="1:10" x14ac:dyDescent="0.25">
      <c r="B148" s="11"/>
      <c r="C148" s="11"/>
      <c r="D148" s="11"/>
      <c r="E148" s="12"/>
      <c r="F148" s="11"/>
      <c r="G148" s="13" t="str">
        <f>IF($A148="","",((D148+(E148*F148))-C148))</f>
        <v/>
      </c>
      <c r="H148" s="14" t="str">
        <f>IF($A148="","",IF((G148&lt;=0),999,ROUND((B148/G148),1)))</f>
        <v/>
      </c>
      <c r="I148" s="15" t="str">
        <f>IF($A148="","",IF((G148&lt;=0),"",EDATE(TODAY(),ROUNDDOWN(H148,0))))</f>
        <v/>
      </c>
      <c r="J148" s="15" t="str">
        <f>IF($A148="","",IF((G148&lt;=0),"",EDATE(TODAY(),MAX(0,(ROUNDDOWN(H148,0)-'Assumptions'!$B$3)))))</f>
        <v/>
      </c>
    </row>
    <row r="149" spans="1:10" x14ac:dyDescent="0.25">
      <c r="B149" s="11"/>
      <c r="C149" s="11"/>
      <c r="D149" s="11"/>
      <c r="E149" s="12"/>
      <c r="F149" s="11"/>
      <c r="G149" s="13" t="str">
        <f>IF($A149="","",((D149+(E149*F149))-C149))</f>
        <v/>
      </c>
      <c r="H149" s="14" t="str">
        <f>IF($A149="","",IF((G149&lt;=0),999,ROUND((B149/G149),1)))</f>
        <v/>
      </c>
      <c r="I149" s="15" t="str">
        <f>IF($A149="","",IF((G149&lt;=0),"",EDATE(TODAY(),ROUNDDOWN(H149,0))))</f>
        <v/>
      </c>
      <c r="J149" s="15" t="str">
        <f>IF($A149="","",IF((G149&lt;=0),"",EDATE(TODAY(),MAX(0,(ROUNDDOWN(H149,0)-'Assumptions'!$B$3)))))</f>
        <v/>
      </c>
    </row>
    <row r="150" spans="1:10" x14ac:dyDescent="0.25">
      <c r="B150" s="11"/>
      <c r="C150" s="11"/>
      <c r="D150" s="11"/>
      <c r="E150" s="12"/>
      <c r="F150" s="11"/>
      <c r="G150" s="13" t="str">
        <f>IF($A150="","",((D150+(E150*F150))-C150))</f>
        <v/>
      </c>
      <c r="H150" s="14" t="str">
        <f>IF($A150="","",IF((G150&lt;=0),999,ROUND((B150/G150),1)))</f>
        <v/>
      </c>
      <c r="I150" s="15" t="str">
        <f>IF($A150="","",IF((G150&lt;=0),"",EDATE(TODAY(),ROUNDDOWN(H150,0))))</f>
        <v/>
      </c>
      <c r="J150" s="15" t="str">
        <f>IF($A150="","",IF((G150&lt;=0),"",EDATE(TODAY(),MAX(0,(ROUNDDOWN(H150,0)-'Assumptions'!$B$3)))))</f>
        <v/>
      </c>
    </row>
    <row r="151" spans="1:10" x14ac:dyDescent="0.25">
      <c r="B151" s="11"/>
      <c r="C151" s="11"/>
      <c r="D151" s="11"/>
      <c r="E151" s="12"/>
      <c r="F151" s="11"/>
      <c r="G151" s="13" t="str">
        <f>IF($A151="","",((D151+(E151*F151))-C151))</f>
        <v/>
      </c>
      <c r="H151" s="14" t="str">
        <f>IF($A151="","",IF((G151&lt;=0),999,ROUND((B151/G151),1)))</f>
        <v/>
      </c>
      <c r="I151" s="15" t="str">
        <f>IF($A151="","",IF((G151&lt;=0),"",EDATE(TODAY(),ROUNDDOWN(H151,0))))</f>
        <v/>
      </c>
      <c r="J151" s="15" t="str">
        <f>IF($A151="","",IF((G151&lt;=0),"",EDATE(TODAY(),MAX(0,(ROUNDDOWN(H151,0)-'Assumptions'!$B$3)))))</f>
        <v/>
      </c>
    </row>
    <row r="152" spans="1:10" x14ac:dyDescent="0.25">
      <c r="B152" s="11"/>
      <c r="C152" s="11"/>
      <c r="D152" s="11"/>
      <c r="E152" s="12"/>
      <c r="F152" s="11"/>
      <c r="G152" s="13" t="str">
        <f>IF($A152="","",((D152+(E152*F152))-C152))</f>
        <v/>
      </c>
      <c r="H152" s="14" t="str">
        <f>IF($A152="","",IF((G152&lt;=0),999,ROUND((B152/G152),1)))</f>
        <v/>
      </c>
      <c r="I152" s="15" t="str">
        <f>IF($A152="","",IF((G152&lt;=0),"",EDATE(TODAY(),ROUNDDOWN(H152,0))))</f>
        <v/>
      </c>
      <c r="J152" s="15" t="str">
        <f>IF($A152="","",IF((G152&lt;=0),"",EDATE(TODAY(),MAX(0,(ROUNDDOWN(H152,0)-'Assumptions'!$B$3)))))</f>
        <v/>
      </c>
    </row>
    <row r="153" spans="1:10" x14ac:dyDescent="0.25">
      <c r="B153" s="11"/>
      <c r="C153" s="11"/>
      <c r="D153" s="11"/>
      <c r="E153" s="12"/>
      <c r="F153" s="11"/>
      <c r="G153" s="13" t="str">
        <f>IF($A153="","",((D153+(E153*F153))-C153))</f>
        <v/>
      </c>
      <c r="H153" s="14" t="str">
        <f>IF($A153="","",IF((G153&lt;=0),999,ROUND((B153/G153),1)))</f>
        <v/>
      </c>
      <c r="I153" s="15" t="str">
        <f>IF($A153="","",IF((G153&lt;=0),"",EDATE(TODAY(),ROUNDDOWN(H153,0))))</f>
        <v/>
      </c>
      <c r="J153" s="15" t="str">
        <f>IF($A153="","",IF((G153&lt;=0),"",EDATE(TODAY(),MAX(0,(ROUNDDOWN(H153,0)-'Assumptions'!$B$3)))))</f>
        <v/>
      </c>
    </row>
    <row r="154" spans="1:10" x14ac:dyDescent="0.25">
      <c r="B154" s="11"/>
      <c r="C154" s="11"/>
      <c r="D154" s="11"/>
      <c r="E154" s="12"/>
      <c r="F154" s="11"/>
      <c r="G154" s="13" t="str">
        <f>IF($A154="","",((D154+(E154*F154))-C154))</f>
        <v/>
      </c>
      <c r="H154" s="14" t="str">
        <f>IF($A154="","",IF((G154&lt;=0),999,ROUND((B154/G154),1)))</f>
        <v/>
      </c>
      <c r="I154" s="15" t="str">
        <f>IF($A154="","",IF((G154&lt;=0),"",EDATE(TODAY(),ROUNDDOWN(H154,0))))</f>
        <v/>
      </c>
      <c r="J154" s="15" t="str">
        <f>IF($A154="","",IF((G154&lt;=0),"",EDATE(TODAY(),MAX(0,(ROUNDDOWN(H154,0)-'Assumptions'!$B$3)))))</f>
        <v/>
      </c>
    </row>
    <row r="155" spans="1:10" x14ac:dyDescent="0.25">
      <c r="B155" s="11"/>
      <c r="C155" s="11"/>
      <c r="D155" s="11"/>
      <c r="E155" s="12"/>
      <c r="F155" s="11"/>
      <c r="G155" s="13" t="str">
        <f>IF($A155="","",((D155+(E155*F155))-C155))</f>
        <v/>
      </c>
      <c r="H155" s="14" t="str">
        <f>IF($A155="","",IF((G155&lt;=0),999,ROUND((B155/G155),1)))</f>
        <v/>
      </c>
      <c r="I155" s="15" t="str">
        <f>IF($A155="","",IF((G155&lt;=0),"",EDATE(TODAY(),ROUNDDOWN(H155,0))))</f>
        <v/>
      </c>
      <c r="J155" s="15" t="str">
        <f>IF($A155="","",IF((G155&lt;=0),"",EDATE(TODAY(),MAX(0,(ROUNDDOWN(H155,0)-'Assumptions'!$B$3)))))</f>
        <v/>
      </c>
    </row>
    <row r="156" spans="1:10" x14ac:dyDescent="0.25">
      <c r="B156" s="11"/>
      <c r="C156" s="11"/>
      <c r="D156" s="11"/>
      <c r="E156" s="12"/>
      <c r="F156" s="11"/>
      <c r="G156" s="13" t="str">
        <f>IF($A156="","",((D156+(E156*F156))-C156))</f>
        <v/>
      </c>
      <c r="H156" s="14" t="str">
        <f>IF($A156="","",IF((G156&lt;=0),999,ROUND((B156/G156),1)))</f>
        <v/>
      </c>
      <c r="I156" s="15" t="str">
        <f>IF($A156="","",IF((G156&lt;=0),"",EDATE(TODAY(),ROUNDDOWN(H156,0))))</f>
        <v/>
      </c>
      <c r="J156" s="15" t="str">
        <f>IF($A156="","",IF((G156&lt;=0),"",EDATE(TODAY(),MAX(0,(ROUNDDOWN(H156,0)-'Assumptions'!$B$3)))))</f>
        <v/>
      </c>
    </row>
    <row r="157" spans="1:10" x14ac:dyDescent="0.25">
      <c r="B157" s="11"/>
      <c r="C157" s="11"/>
      <c r="D157" s="11"/>
      <c r="E157" s="12"/>
      <c r="F157" s="11"/>
      <c r="G157" s="13" t="str">
        <f>IF($A157="","",((D157+(E157*F157))-C157))</f>
        <v/>
      </c>
      <c r="H157" s="14" t="str">
        <f>IF($A157="","",IF((G157&lt;=0),999,ROUND((B157/G157),1)))</f>
        <v/>
      </c>
      <c r="I157" s="15" t="str">
        <f>IF($A157="","",IF((G157&lt;=0),"",EDATE(TODAY(),ROUNDDOWN(H157,0))))</f>
        <v/>
      </c>
      <c r="J157" s="15" t="str">
        <f>IF($A157="","",IF((G157&lt;=0),"",EDATE(TODAY(),MAX(0,(ROUNDDOWN(H157,0)-'Assumptions'!$B$3)))))</f>
        <v/>
      </c>
    </row>
    <row r="158" spans="1:10" x14ac:dyDescent="0.25">
      <c r="B158" s="11"/>
      <c r="C158" s="11"/>
      <c r="D158" s="11"/>
      <c r="E158" s="12"/>
      <c r="F158" s="11"/>
      <c r="G158" s="13" t="str">
        <f>IF($A158="","",((D158+(E158*F158))-C158))</f>
        <v/>
      </c>
      <c r="H158" s="14" t="str">
        <f>IF($A158="","",IF((G158&lt;=0),999,ROUND((B158/G158),1)))</f>
        <v/>
      </c>
      <c r="I158" s="15" t="str">
        <f>IF($A158="","",IF((G158&lt;=0),"",EDATE(TODAY(),ROUNDDOWN(H158,0))))</f>
        <v/>
      </c>
      <c r="J158" s="15" t="str">
        <f>IF($A158="","",IF((G158&lt;=0),"",EDATE(TODAY(),MAX(0,(ROUNDDOWN(H158,0)-'Assumptions'!$B$3)))))</f>
        <v/>
      </c>
    </row>
    <row r="159" spans="1:10" x14ac:dyDescent="0.25">
      <c r="B159" s="11"/>
      <c r="C159" s="11"/>
      <c r="D159" s="11"/>
      <c r="E159" s="12"/>
      <c r="F159" s="11"/>
      <c r="G159" s="13" t="str">
        <f>IF($A159="","",((D159+(E159*F159))-C159))</f>
        <v/>
      </c>
      <c r="H159" s="14" t="str">
        <f>IF($A159="","",IF((G159&lt;=0),999,ROUND((B159/G159),1)))</f>
        <v/>
      </c>
      <c r="I159" s="15" t="str">
        <f>IF($A159="","",IF((G159&lt;=0),"",EDATE(TODAY(),ROUNDDOWN(H159,0))))</f>
        <v/>
      </c>
      <c r="J159" s="15" t="str">
        <f>IF($A159="","",IF((G159&lt;=0),"",EDATE(TODAY(),MAX(0,(ROUNDDOWN(H159,0)-'Assumptions'!$B$3)))))</f>
        <v/>
      </c>
    </row>
    <row r="160" spans="1:10" x14ac:dyDescent="0.25">
      <c r="B160" s="11"/>
      <c r="C160" s="11"/>
      <c r="D160" s="11"/>
      <c r="E160" s="12"/>
      <c r="F160" s="11"/>
      <c r="G160" s="13" t="str">
        <f>IF($A160="","",((D160+(E160*F160))-C160))</f>
        <v/>
      </c>
      <c r="H160" s="14" t="str">
        <f>IF($A160="","",IF((G160&lt;=0),999,ROUND((B160/G160),1)))</f>
        <v/>
      </c>
      <c r="I160" s="15" t="str">
        <f>IF($A160="","",IF((G160&lt;=0),"",EDATE(TODAY(),ROUNDDOWN(H160,0))))</f>
        <v/>
      </c>
      <c r="J160" s="15" t="str">
        <f>IF($A160="","",IF((G160&lt;=0),"",EDATE(TODAY(),MAX(0,(ROUNDDOWN(H160,0)-'Assumptions'!$B$3)))))</f>
        <v/>
      </c>
    </row>
    <row r="161" spans="1:10" x14ac:dyDescent="0.25">
      <c r="B161" s="11"/>
      <c r="C161" s="11"/>
      <c r="D161" s="11"/>
      <c r="E161" s="12"/>
      <c r="F161" s="11"/>
      <c r="G161" s="13" t="str">
        <f>IF($A161="","",((D161+(E161*F161))-C161))</f>
        <v/>
      </c>
      <c r="H161" s="14" t="str">
        <f>IF($A161="","",IF((G161&lt;=0),999,ROUND((B161/G161),1)))</f>
        <v/>
      </c>
      <c r="I161" s="15" t="str">
        <f>IF($A161="","",IF((G161&lt;=0),"",EDATE(TODAY(),ROUNDDOWN(H161,0))))</f>
        <v/>
      </c>
      <c r="J161" s="15" t="str">
        <f>IF($A161="","",IF((G161&lt;=0),"",EDATE(TODAY(),MAX(0,(ROUNDDOWN(H161,0)-'Assumptions'!$B$3)))))</f>
        <v/>
      </c>
    </row>
    <row r="162" spans="1:10" x14ac:dyDescent="0.25">
      <c r="B162" s="11"/>
      <c r="C162" s="11"/>
      <c r="D162" s="11"/>
      <c r="E162" s="12"/>
      <c r="F162" s="11"/>
      <c r="G162" s="13" t="str">
        <f>IF($A162="","",((D162+(E162*F162))-C162))</f>
        <v/>
      </c>
      <c r="H162" s="14" t="str">
        <f>IF($A162="","",IF((G162&lt;=0),999,ROUND((B162/G162),1)))</f>
        <v/>
      </c>
      <c r="I162" s="15" t="str">
        <f>IF($A162="","",IF((G162&lt;=0),"",EDATE(TODAY(),ROUNDDOWN(H162,0))))</f>
        <v/>
      </c>
      <c r="J162" s="15" t="str">
        <f>IF($A162="","",IF((G162&lt;=0),"",EDATE(TODAY(),MAX(0,(ROUNDDOWN(H162,0)-'Assumptions'!$B$3)))))</f>
        <v/>
      </c>
    </row>
    <row r="163" spans="1:10" x14ac:dyDescent="0.25">
      <c r="B163" s="11"/>
      <c r="C163" s="11"/>
      <c r="D163" s="11"/>
      <c r="E163" s="12"/>
      <c r="F163" s="11"/>
      <c r="G163" s="13" t="str">
        <f>IF($A163="","",((D163+(E163*F163))-C163))</f>
        <v/>
      </c>
      <c r="H163" s="14" t="str">
        <f>IF($A163="","",IF((G163&lt;=0),999,ROUND((B163/G163),1)))</f>
        <v/>
      </c>
      <c r="I163" s="15" t="str">
        <f>IF($A163="","",IF((G163&lt;=0),"",EDATE(TODAY(),ROUNDDOWN(H163,0))))</f>
        <v/>
      </c>
      <c r="J163" s="15" t="str">
        <f>IF($A163="","",IF((G163&lt;=0),"",EDATE(TODAY(),MAX(0,(ROUNDDOWN(H163,0)-'Assumptions'!$B$3)))))</f>
        <v/>
      </c>
    </row>
    <row r="164" spans="1:10" x14ac:dyDescent="0.25">
      <c r="B164" s="11"/>
      <c r="C164" s="11"/>
      <c r="D164" s="11"/>
      <c r="E164" s="12"/>
      <c r="F164" s="11"/>
      <c r="G164" s="13" t="str">
        <f>IF($A164="","",((D164+(E164*F164))-C164))</f>
        <v/>
      </c>
      <c r="H164" s="14" t="str">
        <f>IF($A164="","",IF((G164&lt;=0),999,ROUND((B164/G164),1)))</f>
        <v/>
      </c>
      <c r="I164" s="15" t="str">
        <f>IF($A164="","",IF((G164&lt;=0),"",EDATE(TODAY(),ROUNDDOWN(H164,0))))</f>
        <v/>
      </c>
      <c r="J164" s="15" t="str">
        <f>IF($A164="","",IF((G164&lt;=0),"",EDATE(TODAY(),MAX(0,(ROUNDDOWN(H164,0)-'Assumptions'!$B$3)))))</f>
        <v/>
      </c>
    </row>
    <row r="165" spans="1:10" x14ac:dyDescent="0.25">
      <c r="B165" s="11"/>
      <c r="C165" s="11"/>
      <c r="D165" s="11"/>
      <c r="E165" s="12"/>
      <c r="F165" s="11"/>
      <c r="G165" s="13" t="str">
        <f>IF($A165="","",((D165+(E165*F165))-C165))</f>
        <v/>
      </c>
      <c r="H165" s="14" t="str">
        <f>IF($A165="","",IF((G165&lt;=0),999,ROUND((B165/G165),1)))</f>
        <v/>
      </c>
      <c r="I165" s="15" t="str">
        <f>IF($A165="","",IF((G165&lt;=0),"",EDATE(TODAY(),ROUNDDOWN(H165,0))))</f>
        <v/>
      </c>
      <c r="J165" s="15" t="str">
        <f>IF($A165="","",IF((G165&lt;=0),"",EDATE(TODAY(),MAX(0,(ROUNDDOWN(H165,0)-'Assumptions'!$B$3)))))</f>
        <v/>
      </c>
    </row>
    <row r="166" spans="1:10" x14ac:dyDescent="0.25">
      <c r="B166" s="11"/>
      <c r="C166" s="11"/>
      <c r="D166" s="11"/>
      <c r="E166" s="12"/>
      <c r="F166" s="11"/>
      <c r="G166" s="13" t="str">
        <f>IF($A166="","",((D166+(E166*F166))-C166))</f>
        <v/>
      </c>
      <c r="H166" s="14" t="str">
        <f>IF($A166="","",IF((G166&lt;=0),999,ROUND((B166/G166),1)))</f>
        <v/>
      </c>
      <c r="I166" s="15" t="str">
        <f>IF($A166="","",IF((G166&lt;=0),"",EDATE(TODAY(),ROUNDDOWN(H166,0))))</f>
        <v/>
      </c>
      <c r="J166" s="15" t="str">
        <f>IF($A166="","",IF((G166&lt;=0),"",EDATE(TODAY(),MAX(0,(ROUNDDOWN(H166,0)-'Assumptions'!$B$3)))))</f>
        <v/>
      </c>
    </row>
    <row r="167" spans="1:10" x14ac:dyDescent="0.25">
      <c r="B167" s="11"/>
      <c r="C167" s="11"/>
      <c r="D167" s="11"/>
      <c r="E167" s="12"/>
      <c r="F167" s="11"/>
      <c r="G167" s="13" t="str">
        <f>IF($A167="","",((D167+(E167*F167))-C167))</f>
        <v/>
      </c>
      <c r="H167" s="14" t="str">
        <f>IF($A167="","",IF((G167&lt;=0),999,ROUND((B167/G167),1)))</f>
        <v/>
      </c>
      <c r="I167" s="15" t="str">
        <f>IF($A167="","",IF((G167&lt;=0),"",EDATE(TODAY(),ROUNDDOWN(H167,0))))</f>
        <v/>
      </c>
      <c r="J167" s="15" t="str">
        <f>IF($A167="","",IF((G167&lt;=0),"",EDATE(TODAY(),MAX(0,(ROUNDDOWN(H167,0)-'Assumptions'!$B$3)))))</f>
        <v/>
      </c>
    </row>
    <row r="168" spans="1:10" x14ac:dyDescent="0.25">
      <c r="B168" s="11"/>
      <c r="C168" s="11"/>
      <c r="D168" s="11"/>
      <c r="E168" s="12"/>
      <c r="F168" s="11"/>
      <c r="G168" s="13" t="str">
        <f>IF($A168="","",((D168+(E168*F168))-C168))</f>
        <v/>
      </c>
      <c r="H168" s="14" t="str">
        <f>IF($A168="","",IF((G168&lt;=0),999,ROUND((B168/G168),1)))</f>
        <v/>
      </c>
      <c r="I168" s="15" t="str">
        <f>IF($A168="","",IF((G168&lt;=0),"",EDATE(TODAY(),ROUNDDOWN(H168,0))))</f>
        <v/>
      </c>
      <c r="J168" s="15" t="str">
        <f>IF($A168="","",IF((G168&lt;=0),"",EDATE(TODAY(),MAX(0,(ROUNDDOWN(H168,0)-'Assumptions'!$B$3)))))</f>
        <v/>
      </c>
    </row>
    <row r="169" spans="1:10" x14ac:dyDescent="0.25">
      <c r="B169" s="11"/>
      <c r="C169" s="11"/>
      <c r="D169" s="11"/>
      <c r="E169" s="12"/>
      <c r="F169" s="11"/>
      <c r="G169" s="13" t="str">
        <f>IF($A169="","",((D169+(E169*F169))-C169))</f>
        <v/>
      </c>
      <c r="H169" s="14" t="str">
        <f>IF($A169="","",IF((G169&lt;=0),999,ROUND((B169/G169),1)))</f>
        <v/>
      </c>
      <c r="I169" s="15" t="str">
        <f>IF($A169="","",IF((G169&lt;=0),"",EDATE(TODAY(),ROUNDDOWN(H169,0))))</f>
        <v/>
      </c>
      <c r="J169" s="15" t="str">
        <f>IF($A169="","",IF((G169&lt;=0),"",EDATE(TODAY(),MAX(0,(ROUNDDOWN(H169,0)-'Assumptions'!$B$3)))))</f>
        <v/>
      </c>
    </row>
    <row r="170" spans="1:10" x14ac:dyDescent="0.25">
      <c r="B170" s="11"/>
      <c r="C170" s="11"/>
      <c r="D170" s="11"/>
      <c r="E170" s="12"/>
      <c r="F170" s="11"/>
      <c r="G170" s="13" t="str">
        <f>IF($A170="","",((D170+(E170*F170))-C170))</f>
        <v/>
      </c>
      <c r="H170" s="14" t="str">
        <f>IF($A170="","",IF((G170&lt;=0),999,ROUND((B170/G170),1)))</f>
        <v/>
      </c>
      <c r="I170" s="15" t="str">
        <f>IF($A170="","",IF((G170&lt;=0),"",EDATE(TODAY(),ROUNDDOWN(H170,0))))</f>
        <v/>
      </c>
      <c r="J170" s="15" t="str">
        <f>IF($A170="","",IF((G170&lt;=0),"",EDATE(TODAY(),MAX(0,(ROUNDDOWN(H170,0)-'Assumptions'!$B$3)))))</f>
        <v/>
      </c>
    </row>
    <row r="171" spans="1:10" x14ac:dyDescent="0.25">
      <c r="B171" s="11"/>
      <c r="C171" s="11"/>
      <c r="D171" s="11"/>
      <c r="E171" s="12"/>
      <c r="F171" s="11"/>
      <c r="G171" s="13" t="str">
        <f>IF($A171="","",((D171+(E171*F171))-C171))</f>
        <v/>
      </c>
      <c r="H171" s="14" t="str">
        <f>IF($A171="","",IF((G171&lt;=0),999,ROUND((B171/G171),1)))</f>
        <v/>
      </c>
      <c r="I171" s="15" t="str">
        <f>IF($A171="","",IF((G171&lt;=0),"",EDATE(TODAY(),ROUNDDOWN(H171,0))))</f>
        <v/>
      </c>
      <c r="J171" s="15" t="str">
        <f>IF($A171="","",IF((G171&lt;=0),"",EDATE(TODAY(),MAX(0,(ROUNDDOWN(H171,0)-'Assumptions'!$B$3)))))</f>
        <v/>
      </c>
    </row>
    <row r="172" spans="1:10" x14ac:dyDescent="0.25">
      <c r="B172" s="11"/>
      <c r="C172" s="11"/>
      <c r="D172" s="11"/>
      <c r="E172" s="12"/>
      <c r="F172" s="11"/>
      <c r="G172" s="13" t="str">
        <f>IF($A172="","",((D172+(E172*F172))-C172))</f>
        <v/>
      </c>
      <c r="H172" s="14" t="str">
        <f>IF($A172="","",IF((G172&lt;=0),999,ROUND((B172/G172),1)))</f>
        <v/>
      </c>
      <c r="I172" s="15" t="str">
        <f>IF($A172="","",IF((G172&lt;=0),"",EDATE(TODAY(),ROUNDDOWN(H172,0))))</f>
        <v/>
      </c>
      <c r="J172" s="15" t="str">
        <f>IF($A172="","",IF((G172&lt;=0),"",EDATE(TODAY(),MAX(0,(ROUNDDOWN(H172,0)-'Assumptions'!$B$3)))))</f>
        <v/>
      </c>
    </row>
    <row r="173" spans="1:10" x14ac:dyDescent="0.25">
      <c r="B173" s="11"/>
      <c r="C173" s="11"/>
      <c r="D173" s="11"/>
      <c r="E173" s="12"/>
      <c r="F173" s="11"/>
      <c r="G173" s="13" t="str">
        <f>IF($A173="","",((D173+(E173*F173))-C173))</f>
        <v/>
      </c>
      <c r="H173" s="14" t="str">
        <f>IF($A173="","",IF((G173&lt;=0),999,ROUND((B173/G173),1)))</f>
        <v/>
      </c>
      <c r="I173" s="15" t="str">
        <f>IF($A173="","",IF((G173&lt;=0),"",EDATE(TODAY(),ROUNDDOWN(H173,0))))</f>
        <v/>
      </c>
      <c r="J173" s="15" t="str">
        <f>IF($A173="","",IF((G173&lt;=0),"",EDATE(TODAY(),MAX(0,(ROUNDDOWN(H173,0)-'Assumptions'!$B$3)))))</f>
        <v/>
      </c>
    </row>
    <row r="174" spans="1:10" x14ac:dyDescent="0.25">
      <c r="B174" s="11"/>
      <c r="C174" s="11"/>
      <c r="D174" s="11"/>
      <c r="E174" s="12"/>
      <c r="F174" s="11"/>
      <c r="G174" s="13" t="str">
        <f>IF($A174="","",((D174+(E174*F174))-C174))</f>
        <v/>
      </c>
      <c r="H174" s="14" t="str">
        <f>IF($A174="","",IF((G174&lt;=0),999,ROUND((B174/G174),1)))</f>
        <v/>
      </c>
      <c r="I174" s="15" t="str">
        <f>IF($A174="","",IF((G174&lt;=0),"",EDATE(TODAY(),ROUNDDOWN(H174,0))))</f>
        <v/>
      </c>
      <c r="J174" s="15" t="str">
        <f>IF($A174="","",IF((G174&lt;=0),"",EDATE(TODAY(),MAX(0,(ROUNDDOWN(H174,0)-'Assumptions'!$B$3)))))</f>
        <v/>
      </c>
    </row>
    <row r="175" spans="1:10" x14ac:dyDescent="0.25">
      <c r="B175" s="11"/>
      <c r="C175" s="11"/>
      <c r="D175" s="11"/>
      <c r="E175" s="12"/>
      <c r="F175" s="11"/>
      <c r="G175" s="13" t="str">
        <f>IF($A175="","",((D175+(E175*F175))-C175))</f>
        <v/>
      </c>
      <c r="H175" s="14" t="str">
        <f>IF($A175="","",IF((G175&lt;=0),999,ROUND((B175/G175),1)))</f>
        <v/>
      </c>
      <c r="I175" s="15" t="str">
        <f>IF($A175="","",IF((G175&lt;=0),"",EDATE(TODAY(),ROUNDDOWN(H175,0))))</f>
        <v/>
      </c>
      <c r="J175" s="15" t="str">
        <f>IF($A175="","",IF((G175&lt;=0),"",EDATE(TODAY(),MAX(0,(ROUNDDOWN(H175,0)-'Assumptions'!$B$3)))))</f>
        <v/>
      </c>
    </row>
    <row r="176" spans="1:10" x14ac:dyDescent="0.25">
      <c r="B176" s="11"/>
      <c r="C176" s="11"/>
      <c r="D176" s="11"/>
      <c r="E176" s="12"/>
      <c r="F176" s="11"/>
      <c r="G176" s="13" t="str">
        <f>IF($A176="","",((D176+(E176*F176))-C176))</f>
        <v/>
      </c>
      <c r="H176" s="14" t="str">
        <f>IF($A176="","",IF((G176&lt;=0),999,ROUND((B176/G176),1)))</f>
        <v/>
      </c>
      <c r="I176" s="15" t="str">
        <f>IF($A176="","",IF((G176&lt;=0),"",EDATE(TODAY(),ROUNDDOWN(H176,0))))</f>
        <v/>
      </c>
      <c r="J176" s="15" t="str">
        <f>IF($A176="","",IF((G176&lt;=0),"",EDATE(TODAY(),MAX(0,(ROUNDDOWN(H176,0)-'Assumptions'!$B$3)))))</f>
        <v/>
      </c>
    </row>
    <row r="177" spans="1:10" x14ac:dyDescent="0.25">
      <c r="B177" s="11"/>
      <c r="C177" s="11"/>
      <c r="D177" s="11"/>
      <c r="E177" s="12"/>
      <c r="F177" s="11"/>
      <c r="G177" s="13" t="str">
        <f>IF($A177="","",((D177+(E177*F177))-C177))</f>
        <v/>
      </c>
      <c r="H177" s="14" t="str">
        <f>IF($A177="","",IF((G177&lt;=0),999,ROUND((B177/G177),1)))</f>
        <v/>
      </c>
      <c r="I177" s="15" t="str">
        <f>IF($A177="","",IF((G177&lt;=0),"",EDATE(TODAY(),ROUNDDOWN(H177,0))))</f>
        <v/>
      </c>
      <c r="J177" s="15" t="str">
        <f>IF($A177="","",IF((G177&lt;=0),"",EDATE(TODAY(),MAX(0,(ROUNDDOWN(H177,0)-'Assumptions'!$B$3)))))</f>
        <v/>
      </c>
    </row>
    <row r="178" spans="1:10" x14ac:dyDescent="0.25">
      <c r="B178" s="11"/>
      <c r="C178" s="11"/>
      <c r="D178" s="11"/>
      <c r="E178" s="12"/>
      <c r="F178" s="11"/>
      <c r="G178" s="13" t="str">
        <f>IF($A178="","",((D178+(E178*F178))-C178))</f>
        <v/>
      </c>
      <c r="H178" s="14" t="str">
        <f>IF($A178="","",IF((G178&lt;=0),999,ROUND((B178/G178),1)))</f>
        <v/>
      </c>
      <c r="I178" s="15" t="str">
        <f>IF($A178="","",IF((G178&lt;=0),"",EDATE(TODAY(),ROUNDDOWN(H178,0))))</f>
        <v/>
      </c>
      <c r="J178" s="15" t="str">
        <f>IF($A178="","",IF((G178&lt;=0),"",EDATE(TODAY(),MAX(0,(ROUNDDOWN(H178,0)-'Assumptions'!$B$3)))))</f>
        <v/>
      </c>
    </row>
    <row r="179" spans="1:10" x14ac:dyDescent="0.25">
      <c r="B179" s="11"/>
      <c r="C179" s="11"/>
      <c r="D179" s="11"/>
      <c r="E179" s="12"/>
      <c r="F179" s="11"/>
      <c r="G179" s="13" t="str">
        <f>IF($A179="","",((D179+(E179*F179))-C179))</f>
        <v/>
      </c>
      <c r="H179" s="14" t="str">
        <f>IF($A179="","",IF((G179&lt;=0),999,ROUND((B179/G179),1)))</f>
        <v/>
      </c>
      <c r="I179" s="15" t="str">
        <f>IF($A179="","",IF((G179&lt;=0),"",EDATE(TODAY(),ROUNDDOWN(H179,0))))</f>
        <v/>
      </c>
      <c r="J179" s="15" t="str">
        <f>IF($A179="","",IF((G179&lt;=0),"",EDATE(TODAY(),MAX(0,(ROUNDDOWN(H179,0)-'Assumptions'!$B$3)))))</f>
        <v/>
      </c>
    </row>
    <row r="180" spans="1:10" x14ac:dyDescent="0.25">
      <c r="B180" s="11"/>
      <c r="C180" s="11"/>
      <c r="D180" s="11"/>
      <c r="E180" s="12"/>
      <c r="F180" s="11"/>
      <c r="G180" s="13" t="str">
        <f>IF($A180="","",((D180+(E180*F180))-C180))</f>
        <v/>
      </c>
      <c r="H180" s="14" t="str">
        <f>IF($A180="","",IF((G180&lt;=0),999,ROUND((B180/G180),1)))</f>
        <v/>
      </c>
      <c r="I180" s="15" t="str">
        <f>IF($A180="","",IF((G180&lt;=0),"",EDATE(TODAY(),ROUNDDOWN(H180,0))))</f>
        <v/>
      </c>
      <c r="J180" s="15" t="str">
        <f>IF($A180="","",IF((G180&lt;=0),"",EDATE(TODAY(),MAX(0,(ROUNDDOWN(H180,0)-'Assumptions'!$B$3)))))</f>
        <v/>
      </c>
    </row>
    <row r="181" spans="1:10" x14ac:dyDescent="0.25">
      <c r="B181" s="11"/>
      <c r="C181" s="11"/>
      <c r="D181" s="11"/>
      <c r="E181" s="12"/>
      <c r="F181" s="11"/>
      <c r="G181" s="13" t="str">
        <f>IF($A181="","",((D181+(E181*F181))-C181))</f>
        <v/>
      </c>
      <c r="H181" s="14" t="str">
        <f>IF($A181="","",IF((G181&lt;=0),999,ROUND((B181/G181),1)))</f>
        <v/>
      </c>
      <c r="I181" s="15" t="str">
        <f>IF($A181="","",IF((G181&lt;=0),"",EDATE(TODAY(),ROUNDDOWN(H181,0))))</f>
        <v/>
      </c>
      <c r="J181" s="15" t="str">
        <f>IF($A181="","",IF((G181&lt;=0),"",EDATE(TODAY(),MAX(0,(ROUNDDOWN(H181,0)-'Assumptions'!$B$3)))))</f>
        <v/>
      </c>
    </row>
    <row r="182" spans="1:10" x14ac:dyDescent="0.25">
      <c r="B182" s="11"/>
      <c r="C182" s="11"/>
      <c r="D182" s="11"/>
      <c r="E182" s="12"/>
      <c r="F182" s="11"/>
      <c r="G182" s="13" t="str">
        <f>IF($A182="","",((D182+(E182*F182))-C182))</f>
        <v/>
      </c>
      <c r="H182" s="14" t="str">
        <f>IF($A182="","",IF((G182&lt;=0),999,ROUND((B182/G182),1)))</f>
        <v/>
      </c>
      <c r="I182" s="15" t="str">
        <f>IF($A182="","",IF((G182&lt;=0),"",EDATE(TODAY(),ROUNDDOWN(H182,0))))</f>
        <v/>
      </c>
      <c r="J182" s="15" t="str">
        <f>IF($A182="","",IF((G182&lt;=0),"",EDATE(TODAY(),MAX(0,(ROUNDDOWN(H182,0)-'Assumptions'!$B$3)))))</f>
        <v/>
      </c>
    </row>
    <row r="183" spans="1:10" x14ac:dyDescent="0.25">
      <c r="B183" s="11"/>
      <c r="C183" s="11"/>
      <c r="D183" s="11"/>
      <c r="E183" s="12"/>
      <c r="F183" s="11"/>
      <c r="G183" s="13" t="str">
        <f>IF($A183="","",((D183+(E183*F183))-C183))</f>
        <v/>
      </c>
      <c r="H183" s="14" t="str">
        <f>IF($A183="","",IF((G183&lt;=0),999,ROUND((B183/G183),1)))</f>
        <v/>
      </c>
      <c r="I183" s="15" t="str">
        <f>IF($A183="","",IF((G183&lt;=0),"",EDATE(TODAY(),ROUNDDOWN(H183,0))))</f>
        <v/>
      </c>
      <c r="J183" s="15" t="str">
        <f>IF($A183="","",IF((G183&lt;=0),"",EDATE(TODAY(),MAX(0,(ROUNDDOWN(H183,0)-'Assumptions'!$B$3)))))</f>
        <v/>
      </c>
    </row>
    <row r="184" spans="1:10" x14ac:dyDescent="0.25">
      <c r="B184" s="11"/>
      <c r="C184" s="11"/>
      <c r="D184" s="11"/>
      <c r="E184" s="12"/>
      <c r="F184" s="11"/>
      <c r="G184" s="13" t="str">
        <f>IF($A184="","",((D184+(E184*F184))-C184))</f>
        <v/>
      </c>
      <c r="H184" s="14" t="str">
        <f>IF($A184="","",IF((G184&lt;=0),999,ROUND((B184/G184),1)))</f>
        <v/>
      </c>
      <c r="I184" s="15" t="str">
        <f>IF($A184="","",IF((G184&lt;=0),"",EDATE(TODAY(),ROUNDDOWN(H184,0))))</f>
        <v/>
      </c>
      <c r="J184" s="15" t="str">
        <f>IF($A184="","",IF((G184&lt;=0),"",EDATE(TODAY(),MAX(0,(ROUNDDOWN(H184,0)-'Assumptions'!$B$3)))))</f>
        <v/>
      </c>
    </row>
    <row r="185" spans="1:10" x14ac:dyDescent="0.25">
      <c r="B185" s="11"/>
      <c r="C185" s="11"/>
      <c r="D185" s="11"/>
      <c r="E185" s="12"/>
      <c r="F185" s="11"/>
      <c r="G185" s="13" t="str">
        <f>IF($A185="","",((D185+(E185*F185))-C185))</f>
        <v/>
      </c>
      <c r="H185" s="14" t="str">
        <f>IF($A185="","",IF((G185&lt;=0),999,ROUND((B185/G185),1)))</f>
        <v/>
      </c>
      <c r="I185" s="15" t="str">
        <f>IF($A185="","",IF((G185&lt;=0),"",EDATE(TODAY(),ROUNDDOWN(H185,0))))</f>
        <v/>
      </c>
      <c r="J185" s="15" t="str">
        <f>IF($A185="","",IF((G185&lt;=0),"",EDATE(TODAY(),MAX(0,(ROUNDDOWN(H185,0)-'Assumptions'!$B$3)))))</f>
        <v/>
      </c>
    </row>
    <row r="186" spans="1:10" x14ac:dyDescent="0.25">
      <c r="B186" s="11"/>
      <c r="C186" s="11"/>
      <c r="D186" s="11"/>
      <c r="E186" s="12"/>
      <c r="F186" s="11"/>
      <c r="G186" s="13" t="str">
        <f>IF($A186="","",((D186+(E186*F186))-C186))</f>
        <v/>
      </c>
      <c r="H186" s="14" t="str">
        <f>IF($A186="","",IF((G186&lt;=0),999,ROUND((B186/G186),1)))</f>
        <v/>
      </c>
      <c r="I186" s="15" t="str">
        <f>IF($A186="","",IF((G186&lt;=0),"",EDATE(TODAY(),ROUNDDOWN(H186,0))))</f>
        <v/>
      </c>
      <c r="J186" s="15" t="str">
        <f>IF($A186="","",IF((G186&lt;=0),"",EDATE(TODAY(),MAX(0,(ROUNDDOWN(H186,0)-'Assumptions'!$B$3)))))</f>
        <v/>
      </c>
    </row>
    <row r="187" spans="1:10" x14ac:dyDescent="0.25">
      <c r="B187" s="11"/>
      <c r="C187" s="11"/>
      <c r="D187" s="11"/>
      <c r="E187" s="12"/>
      <c r="F187" s="11"/>
      <c r="G187" s="13" t="str">
        <f>IF($A187="","",((D187+(E187*F187))-C187))</f>
        <v/>
      </c>
      <c r="H187" s="14" t="str">
        <f>IF($A187="","",IF((G187&lt;=0),999,ROUND((B187/G187),1)))</f>
        <v/>
      </c>
      <c r="I187" s="15" t="str">
        <f>IF($A187="","",IF((G187&lt;=0),"",EDATE(TODAY(),ROUNDDOWN(H187,0))))</f>
        <v/>
      </c>
      <c r="J187" s="15" t="str">
        <f>IF($A187="","",IF((G187&lt;=0),"",EDATE(TODAY(),MAX(0,(ROUNDDOWN(H187,0)-'Assumptions'!$B$3)))))</f>
        <v/>
      </c>
    </row>
    <row r="188" spans="1:10" x14ac:dyDescent="0.25">
      <c r="B188" s="11"/>
      <c r="C188" s="11"/>
      <c r="D188" s="11"/>
      <c r="E188" s="12"/>
      <c r="F188" s="11"/>
      <c r="G188" s="13" t="str">
        <f>IF($A188="","",((D188+(E188*F188))-C188))</f>
        <v/>
      </c>
      <c r="H188" s="14" t="str">
        <f>IF($A188="","",IF((G188&lt;=0),999,ROUND((B188/G188),1)))</f>
        <v/>
      </c>
      <c r="I188" s="15" t="str">
        <f>IF($A188="","",IF((G188&lt;=0),"",EDATE(TODAY(),ROUNDDOWN(H188,0))))</f>
        <v/>
      </c>
      <c r="J188" s="15" t="str">
        <f>IF($A188="","",IF((G188&lt;=0),"",EDATE(TODAY(),MAX(0,(ROUNDDOWN(H188,0)-'Assumptions'!$B$3)))))</f>
        <v/>
      </c>
    </row>
    <row r="189" spans="1:10" x14ac:dyDescent="0.25">
      <c r="B189" s="11"/>
      <c r="C189" s="11"/>
      <c r="D189" s="11"/>
      <c r="E189" s="12"/>
      <c r="F189" s="11"/>
      <c r="G189" s="13" t="str">
        <f>IF($A189="","",((D189+(E189*F189))-C189))</f>
        <v/>
      </c>
      <c r="H189" s="14" t="str">
        <f>IF($A189="","",IF((G189&lt;=0),999,ROUND((B189/G189),1)))</f>
        <v/>
      </c>
      <c r="I189" s="15" t="str">
        <f>IF($A189="","",IF((G189&lt;=0),"",EDATE(TODAY(),ROUNDDOWN(H189,0))))</f>
        <v/>
      </c>
      <c r="J189" s="15" t="str">
        <f>IF($A189="","",IF((G189&lt;=0),"",EDATE(TODAY(),MAX(0,(ROUNDDOWN(H189,0)-'Assumptions'!$B$3)))))</f>
        <v/>
      </c>
    </row>
    <row r="190" spans="1:10" x14ac:dyDescent="0.25">
      <c r="B190" s="11"/>
      <c r="C190" s="11"/>
      <c r="D190" s="11"/>
      <c r="E190" s="12"/>
      <c r="F190" s="11"/>
      <c r="G190" s="13" t="str">
        <f>IF($A190="","",((D190+(E190*F190))-C190))</f>
        <v/>
      </c>
      <c r="H190" s="14" t="str">
        <f>IF($A190="","",IF((G190&lt;=0),999,ROUND((B190/G190),1)))</f>
        <v/>
      </c>
      <c r="I190" s="15" t="str">
        <f>IF($A190="","",IF((G190&lt;=0),"",EDATE(TODAY(),ROUNDDOWN(H190,0))))</f>
        <v/>
      </c>
      <c r="J190" s="15" t="str">
        <f>IF($A190="","",IF((G190&lt;=0),"",EDATE(TODAY(),MAX(0,(ROUNDDOWN(H190,0)-'Assumptions'!$B$3)))))</f>
        <v/>
      </c>
    </row>
    <row r="191" spans="1:10" x14ac:dyDescent="0.25">
      <c r="B191" s="11"/>
      <c r="C191" s="11"/>
      <c r="D191" s="11"/>
      <c r="E191" s="12"/>
      <c r="F191" s="11"/>
      <c r="G191" s="13" t="str">
        <f>IF($A191="","",((D191+(E191*F191))-C191))</f>
        <v/>
      </c>
      <c r="H191" s="14" t="str">
        <f>IF($A191="","",IF((G191&lt;=0),999,ROUND((B191/G191),1)))</f>
        <v/>
      </c>
      <c r="I191" s="15" t="str">
        <f>IF($A191="","",IF((G191&lt;=0),"",EDATE(TODAY(),ROUNDDOWN(H191,0))))</f>
        <v/>
      </c>
      <c r="J191" s="15" t="str">
        <f>IF($A191="","",IF((G191&lt;=0),"",EDATE(TODAY(),MAX(0,(ROUNDDOWN(H191,0)-'Assumptions'!$B$3)))))</f>
        <v/>
      </c>
    </row>
    <row r="192" spans="1:10" x14ac:dyDescent="0.25">
      <c r="B192" s="11"/>
      <c r="C192" s="11"/>
      <c r="D192" s="11"/>
      <c r="E192" s="12"/>
      <c r="F192" s="11"/>
      <c r="G192" s="13" t="str">
        <f>IF($A192="","",((D192+(E192*F192))-C192))</f>
        <v/>
      </c>
      <c r="H192" s="14" t="str">
        <f>IF($A192="","",IF((G192&lt;=0),999,ROUND((B192/G192),1)))</f>
        <v/>
      </c>
      <c r="I192" s="15" t="str">
        <f>IF($A192="","",IF((G192&lt;=0),"",EDATE(TODAY(),ROUNDDOWN(H192,0))))</f>
        <v/>
      </c>
      <c r="J192" s="15" t="str">
        <f>IF($A192="","",IF((G192&lt;=0),"",EDATE(TODAY(),MAX(0,(ROUNDDOWN(H192,0)-'Assumptions'!$B$3)))))</f>
        <v/>
      </c>
    </row>
    <row r="193" spans="1:10" x14ac:dyDescent="0.25">
      <c r="B193" s="11"/>
      <c r="C193" s="11"/>
      <c r="D193" s="11"/>
      <c r="E193" s="12"/>
      <c r="F193" s="11"/>
      <c r="G193" s="13" t="str">
        <f>IF($A193="","",((D193+(E193*F193))-C193))</f>
        <v/>
      </c>
      <c r="H193" s="14" t="str">
        <f>IF($A193="","",IF((G193&lt;=0),999,ROUND((B193/G193),1)))</f>
        <v/>
      </c>
      <c r="I193" s="15" t="str">
        <f>IF($A193="","",IF((G193&lt;=0),"",EDATE(TODAY(),ROUNDDOWN(H193,0))))</f>
        <v/>
      </c>
      <c r="J193" s="15" t="str">
        <f>IF($A193="","",IF((G193&lt;=0),"",EDATE(TODAY(),MAX(0,(ROUNDDOWN(H193,0)-'Assumptions'!$B$3)))))</f>
        <v/>
      </c>
    </row>
    <row r="194" spans="1:10" x14ac:dyDescent="0.25">
      <c r="B194" s="11"/>
      <c r="C194" s="11"/>
      <c r="D194" s="11"/>
      <c r="E194" s="12"/>
      <c r="F194" s="11"/>
      <c r="G194" s="13" t="str">
        <f>IF($A194="","",((D194+(E194*F194))-C194))</f>
        <v/>
      </c>
      <c r="H194" s="14" t="str">
        <f>IF($A194="","",IF((G194&lt;=0),999,ROUND((B194/G194),1)))</f>
        <v/>
      </c>
      <c r="I194" s="15" t="str">
        <f>IF($A194="","",IF((G194&lt;=0),"",EDATE(TODAY(),ROUNDDOWN(H194,0))))</f>
        <v/>
      </c>
      <c r="J194" s="15" t="str">
        <f>IF($A194="","",IF((G194&lt;=0),"",EDATE(TODAY(),MAX(0,(ROUNDDOWN(H194,0)-'Assumptions'!$B$3)))))</f>
        <v/>
      </c>
    </row>
    <row r="195" spans="1:10" x14ac:dyDescent="0.25">
      <c r="B195" s="11"/>
      <c r="C195" s="11"/>
      <c r="D195" s="11"/>
      <c r="E195" s="12"/>
      <c r="F195" s="11"/>
      <c r="G195" s="13" t="str">
        <f>IF($A195="","",((D195+(E195*F195))-C195))</f>
        <v/>
      </c>
      <c r="H195" s="14" t="str">
        <f>IF($A195="","",IF((G195&lt;=0),999,ROUND((B195/G195),1)))</f>
        <v/>
      </c>
      <c r="I195" s="15" t="str">
        <f>IF($A195="","",IF((G195&lt;=0),"",EDATE(TODAY(),ROUNDDOWN(H195,0))))</f>
        <v/>
      </c>
      <c r="J195" s="15" t="str">
        <f>IF($A195="","",IF((G195&lt;=0),"",EDATE(TODAY(),MAX(0,(ROUNDDOWN(H195,0)-'Assumptions'!$B$3)))))</f>
        <v/>
      </c>
    </row>
    <row r="196" spans="1:10" x14ac:dyDescent="0.25">
      <c r="B196" s="11"/>
      <c r="C196" s="11"/>
      <c r="D196" s="11"/>
      <c r="E196" s="12"/>
      <c r="F196" s="11"/>
      <c r="G196" s="13" t="str">
        <f>IF($A196="","",((D196+(E196*F196))-C196))</f>
        <v/>
      </c>
      <c r="H196" s="14" t="str">
        <f>IF($A196="","",IF((G196&lt;=0),999,ROUND((B196/G196),1)))</f>
        <v/>
      </c>
      <c r="I196" s="15" t="str">
        <f>IF($A196="","",IF((G196&lt;=0),"",EDATE(TODAY(),ROUNDDOWN(H196,0))))</f>
        <v/>
      </c>
      <c r="J196" s="15" t="str">
        <f>IF($A196="","",IF((G196&lt;=0),"",EDATE(TODAY(),MAX(0,(ROUNDDOWN(H196,0)-'Assumptions'!$B$3)))))</f>
        <v/>
      </c>
    </row>
    <row r="197" spans="1:10" x14ac:dyDescent="0.25">
      <c r="B197" s="11"/>
      <c r="C197" s="11"/>
      <c r="D197" s="11"/>
      <c r="E197" s="12"/>
      <c r="F197" s="11"/>
      <c r="G197" s="13" t="str">
        <f>IF($A197="","",((D197+(E197*F197))-C197))</f>
        <v/>
      </c>
      <c r="H197" s="14" t="str">
        <f>IF($A197="","",IF((G197&lt;=0),999,ROUND((B197/G197),1)))</f>
        <v/>
      </c>
      <c r="I197" s="15" t="str">
        <f>IF($A197="","",IF((G197&lt;=0),"",EDATE(TODAY(),ROUNDDOWN(H197,0))))</f>
        <v/>
      </c>
      <c r="J197" s="15" t="str">
        <f>IF($A197="","",IF((G197&lt;=0),"",EDATE(TODAY(),MAX(0,(ROUNDDOWN(H197,0)-'Assumptions'!$B$3)))))</f>
        <v/>
      </c>
    </row>
    <row r="198" spans="1:10" x14ac:dyDescent="0.25">
      <c r="B198" s="11"/>
      <c r="C198" s="11"/>
      <c r="D198" s="11"/>
      <c r="E198" s="12"/>
      <c r="F198" s="11"/>
      <c r="G198" s="13" t="str">
        <f>IF($A198="","",((D198+(E198*F198))-C198))</f>
        <v/>
      </c>
      <c r="H198" s="14" t="str">
        <f>IF($A198="","",IF((G198&lt;=0),999,ROUND((B198/G198),1)))</f>
        <v/>
      </c>
      <c r="I198" s="15" t="str">
        <f>IF($A198="","",IF((G198&lt;=0),"",EDATE(TODAY(),ROUNDDOWN(H198,0))))</f>
        <v/>
      </c>
      <c r="J198" s="15" t="str">
        <f>IF($A198="","",IF((G198&lt;=0),"",EDATE(TODAY(),MAX(0,(ROUNDDOWN(H198,0)-'Assumptions'!$B$3)))))</f>
        <v/>
      </c>
    </row>
    <row r="199" spans="1:10" x14ac:dyDescent="0.25">
      <c r="B199" s="11"/>
      <c r="C199" s="11"/>
      <c r="D199" s="11"/>
      <c r="E199" s="12"/>
      <c r="F199" s="11"/>
      <c r="G199" s="13" t="str">
        <f>IF($A199="","",((D199+(E199*F199))-C199))</f>
        <v/>
      </c>
      <c r="H199" s="14" t="str">
        <f>IF($A199="","",IF((G199&lt;=0),999,ROUND((B199/G199),1)))</f>
        <v/>
      </c>
      <c r="I199" s="15" t="str">
        <f>IF($A199="","",IF((G199&lt;=0),"",EDATE(TODAY(),ROUNDDOWN(H199,0))))</f>
        <v/>
      </c>
      <c r="J199" s="15" t="str">
        <f>IF($A199="","",IF((G199&lt;=0),"",EDATE(TODAY(),MAX(0,(ROUNDDOWN(H199,0)-'Assumptions'!$B$3)))))</f>
        <v/>
      </c>
    </row>
    <row r="200" spans="1:10" x14ac:dyDescent="0.25">
      <c r="B200" s="11"/>
      <c r="C200" s="11"/>
      <c r="D200" s="11"/>
      <c r="E200" s="12"/>
      <c r="F200" s="11"/>
      <c r="G200" s="13" t="str">
        <f>IF($A200="","",((D200+(E200*F200))-C200))</f>
        <v/>
      </c>
      <c r="H200" s="14" t="str">
        <f>IF($A200="","",IF((G200&lt;=0),999,ROUND((B200/G200),1)))</f>
        <v/>
      </c>
      <c r="I200" s="15" t="str">
        <f>IF($A200="","",IF((G200&lt;=0),"",EDATE(TODAY(),ROUNDDOWN(H200,0))))</f>
        <v/>
      </c>
      <c r="J200" s="15" t="str">
        <f>IF($A200="","",IF((G200&lt;=0),"",EDATE(TODAY(),MAX(0,(ROUNDDOWN(H200,0)-'Assumptions'!$B$3)))))</f>
        <v/>
      </c>
    </row>
    <row r="201" spans="1:10" x14ac:dyDescent="0.25">
      <c r="B201" s="11"/>
      <c r="C201" s="11"/>
      <c r="D201" s="11"/>
      <c r="E201" s="12"/>
      <c r="F201" s="11"/>
      <c r="G201" s="13" t="str">
        <f>IF($A201="","",((D201+(E201*F201))-C201))</f>
        <v/>
      </c>
      <c r="H201" s="14" t="str">
        <f>IF($A201="","",IF((G201&lt;=0),999,ROUND((B201/G201),1)))</f>
        <v/>
      </c>
      <c r="I201" s="15" t="str">
        <f>IF($A201="","",IF((G201&lt;=0),"",EDATE(TODAY(),ROUNDDOWN(H201,0))))</f>
        <v/>
      </c>
      <c r="J201" s="15" t="str">
        <f>IF($A201="","",IF((G201&lt;=0),"",EDATE(TODAY(),MAX(0,(ROUNDDOWN(H201,0)-'Assumptions'!$B$3)))))</f>
        <v/>
      </c>
    </row>
  </sheetData>
  <autoFilter ref="A1:J1"/>
  <conditionalFormatting sqref="H2:H201">
    <cfRule type="expression" dxfId="0" priority="1">
      <formula>AND(H2&lt;&gt;"",H2&lt;6)</formula>
    </cfRule>
  </conditionalFormatting>
  <conditionalFormatting sqref="H2:H201">
    <cfRule type="expression" dxfId="1" priority="1">
      <formula>AND(H2&lt;&gt;"",H2&lt;12)</formula>
    </cfRule>
  </conditionalFormatting>
  <dataValidations count="5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27</v>
      </c>
      <c r="B1" s="16" t="s">
        <v>28</v>
      </c>
      <c r="C1" s="16" t="s">
        <v>29</v>
      </c>
    </row>
    <row r="2" spans="1:3" x14ac:dyDescent="0.25">
      <c r="A2" s="17" t="s">
        <v>30</v>
      </c>
      <c r="B2" s="18"/>
      <c r="C2" s="18"/>
    </row>
    <row r="3" spans="1:3" x14ac:dyDescent="0.25">
      <c r="A3" t="s">
        <v>31</v>
      </c>
      <c r="B3" s="19">
        <v>6</v>
      </c>
      <c r="C3" s="20" t="s">
        <v>32</v>
      </c>
    </row>
    <row r="4" spans="1:3" x14ac:dyDescent="0.25">
      <c r="A4" t="s">
        <v>33</v>
      </c>
      <c r="B4" s="21">
        <f>MIN('Scenarios'!$H$2:$H$201)</f>
        <v>9.9</v>
      </c>
      <c r="C4" s="20" t="s">
        <v>34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Scenarios</vt:lpstr>
      <vt:lpstr>Assumptions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