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<sst xmlns="http://schemas.openxmlformats.org/spreadsheetml/2006/main" count="67" uniqueCount="66">
  <si>
    <t>Roofing Job Tracker</t>
  </si>
  <si>
    <t>A free roofing job tracker spreadsheet: move jobs from lead to install to paid with value, stage, and crew notes for roofers, in Sheets and Excel.</t>
  </si>
  <si>
    <t>Quick start</t>
  </si>
  <si>
    <t>Open the Jobs tab and replace the sample rows with your own — one row per entry. Formulas fill in automatically for new rows.</t>
  </si>
  <si>
    <t>Move leads through to paid; Promised turns red when an estimate or install date slips.</t>
  </si>
  <si>
    <t>Insurance jobs: record the claim number and collect the deductible per your state's rules.</t>
  </si>
  <si>
    <t>Mark Stage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</si>
  <si>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</si>
  <si>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</si>
  <si>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</si>
  <si>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</si>
  <si>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</si>
  <si>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</si>
  <si>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</si>
  <si>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</si>
  <si>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</si>
  <si>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</si>
  <si>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</si>
  <si>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</si>
  <si>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</si>
  <si>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</si>
  <si>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</si>
  <si>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Squares</t>
  </si>
  <si>
    <t>Insurance claim</t>
  </si>
  <si>
    <t>Balance</t>
  </si>
  <si>
    <t>Days open</t>
  </si>
  <si>
    <t>Vance</t>
  </si>
  <si>
    <t>Tear-off + architectural shingles</t>
  </si>
  <si>
    <t>Materials ordered</t>
  </si>
  <si>
    <t>Crew A</t>
  </si>
  <si>
    <t>TRV-2041188</t>
  </si>
  <si>
    <t>Kim</t>
  </si>
  <si>
    <t>Storm repair + gutters</t>
  </si>
  <si>
    <t>Signed</t>
  </si>
  <si>
    <t>Crew B</t>
  </si>
  <si>
    <t>SF-77120934</t>
  </si>
  <si>
    <t>Harbor HOA (bldg C)</t>
  </si>
  <si>
    <t>Flat roof TPO</t>
  </si>
  <si>
    <t>Estimate sent</t>
  </si>
  <si>
    <t>Lee</t>
  </si>
  <si>
    <t>Leak inspection</t>
  </si>
  <si>
    <t>Inspection</t>
  </si>
  <si>
    <t>Sales: Dana</t>
  </si>
  <si>
    <t>Ortiz</t>
  </si>
  <si>
    <t>Full replacement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</si>
  <si>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</si>
  <si>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</si>
  <si>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</si>
  <si>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</si>
  <si>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</si>
  <si>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</si>
  <si>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</si>
  <si>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</si>
  <si>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Lead</t>
  </si>
  <si>
    <t>Stage: Inspection</t>
  </si>
  <si>
    <t>Stage: Estimate sent</t>
  </si>
  <si>
    <t>Stage: Signed</t>
  </si>
  <si>
    <t>Stage: Materials ordered</t>
  </si>
  <si>
    <t>Stage: Installed</t>
  </si>
  <si>
    <t>Stage: Paid</t>
  </si>
  <si>
    <t>Totals</t>
  </si>
  <si>
    <t>Total price</t>
  </si>
  <si>
    <t>Total deposit</t>
  </si>
  <si>
    <t>Total balance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</si>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</sst>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24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46296</v>
      </c>
      <c r="B2" t="s">
        <v>26</v>
      </c>
      <c r="C2" t="s">
        <v>27</v>
      </c>
      <c r="D2" t="s">
        <v>28</v>
      </c>
      <c r="E2" t="s">
        <v>29</v>
      </c>
      <c r="F2" s="11">
        <v>46312</v>
      </c>
      <c r="G2" s="12">
        <v>16800</v>
      </c>
      <c r="H2" s="12">
        <v>5000</v>
      </c>
      <c r="I2" s="13">
        <v>29</v>
      </c>
      <c r="J2" t="s">
        <v>30</v>
      </c>
      <c r="K2" s="14">
        <f>IF($A2="","",(G2-H2))</f>
        <v>11800</v>
      </c>
      <c r="L2" s="15">
        <f>IF($A2="","",IF(OR((D2="Paid")),"",(TODAY()-A2)))</f>
        <v>11</v>
      </c>
    </row>
    <row r="3" spans="1:12" x14ac:dyDescent="0.25">
      <c r="A3" s="11">
        <v>46300</v>
      </c>
      <c r="B3" t="s">
        <v>31</v>
      </c>
      <c r="C3" t="s">
        <v>32</v>
      </c>
      <c r="D3" t="s">
        <v>33</v>
      </c>
      <c r="E3" t="s">
        <v>34</v>
      </c>
      <c r="F3" s="11">
        <v>46317</v>
      </c>
      <c r="G3" s="12">
        <v>6400</v>
      </c>
      <c r="H3" s="12">
        <v>0</v>
      </c>
      <c r="I3" s="13">
        <v>8</v>
      </c>
      <c r="J3" t="s">
        <v>35</v>
      </c>
      <c r="K3" s="14">
        <f>IF($A3="","",(G3-H3))</f>
        <v>6400</v>
      </c>
      <c r="L3" s="15">
        <f>IF($A3="","",IF(OR((D3="Paid")),"",(TODAY()-A3)))</f>
        <v>7</v>
      </c>
    </row>
    <row r="4" spans="1:12" x14ac:dyDescent="0.25">
      <c r="A4" s="11">
        <v>46304</v>
      </c>
      <c r="B4" t="s">
        <v>36</v>
      </c>
      <c r="C4" t="s">
        <v>37</v>
      </c>
      <c r="D4" t="s">
        <v>38</v>
      </c>
      <c r="F4" s="11">
        <v>46313</v>
      </c>
      <c r="G4" s="12">
        <v>38500</v>
      </c>
      <c r="H4" s="12">
        <v>0</v>
      </c>
      <c r="I4" s="13">
        <v>60</v>
      </c>
      <c r="K4" s="14">
        <f>IF($A4="","",(G4-H4))</f>
        <v>38500</v>
      </c>
      <c r="L4" s="15">
        <f>IF($A4="","",IF(OR((D4="Paid")),"",(TODAY()-A4)))</f>
        <v>3</v>
      </c>
    </row>
    <row r="5" spans="1:12" x14ac:dyDescent="0.25">
      <c r="A5" s="11">
        <v>46306</v>
      </c>
      <c r="B5" t="s">
        <v>39</v>
      </c>
      <c r="C5" t="s">
        <v>40</v>
      </c>
      <c r="D5" t="s">
        <v>41</v>
      </c>
      <c r="E5" t="s">
        <v>42</v>
      </c>
      <c r="F5" s="11">
        <v>46309</v>
      </c>
      <c r="G5" s="12">
        <v>0</v>
      </c>
      <c r="H5" s="12">
        <v>0</v>
      </c>
      <c r="I5" s="13">
        <v>0</v>
      </c>
      <c r="K5" s="14">
        <f>IF($A5="","",(G5-H5))</f>
        <v>0</v>
      </c>
      <c r="L5" s="15">
        <f>IF($A5="","",IF(OR((D5="Paid")),"",(TODAY()-A5)))</f>
        <v>1</v>
      </c>
    </row>
    <row r="6" spans="1:12" x14ac:dyDescent="0.25">
      <c r="A6" s="11">
        <v>46278</v>
      </c>
      <c r="B6" t="s">
        <v>43</v>
      </c>
      <c r="C6" t="s">
        <v>44</v>
      </c>
      <c r="D6" t="s">
        <v>45</v>
      </c>
      <c r="E6" t="s">
        <v>29</v>
      </c>
      <c r="F6" s="11">
        <v>46296</v>
      </c>
      <c r="G6" s="12">
        <v>14200</v>
      </c>
      <c r="H6" s="12">
        <v>14200</v>
      </c>
      <c r="I6" s="13">
        <v>24</v>
      </c>
      <c r="K6" s="14">
        <f>IF($A6="","",(G6-H6))</f>
        <v>0</v>
      </c>
      <c r="L6" s="15" t="str">
        <f>IF($A6="","",IF(OR((D6="Paid")),"",(TODAY()-A6)))</f>
        <v/>
      </c>
    </row>
    <row r="7" spans="1:12" x14ac:dyDescent="0.25">
      <c r="A7" s="11"/>
      <c r="F7" s="11"/>
      <c r="G7" s="12"/>
      <c r="H7" s="12"/>
      <c r="I7" s="13"/>
      <c r="K7" s="14" t="str">
        <f>IF($A7="","",(G7-H7))</f>
        <v/>
      </c>
      <c r="L7" s="15" t="str">
        <f>IF($A7="","",IF(OR((D7="Paid")),"",(TODAY()-A7)))</f>
        <v/>
      </c>
    </row>
    <row r="8" spans="1:12" x14ac:dyDescent="0.25">
      <c r="A8" s="11"/>
      <c r="F8" s="11"/>
      <c r="G8" s="12"/>
      <c r="H8" s="12"/>
      <c r="I8" s="13"/>
      <c r="K8" s="14" t="str">
        <f>IF($A8="","",(G8-H8))</f>
        <v/>
      </c>
      <c r="L8" s="15" t="str">
        <f>IF($A8="","",IF(OR((D8="Paid")),"",(TODAY()-A8)))</f>
        <v/>
      </c>
    </row>
    <row r="9" spans="1:12" x14ac:dyDescent="0.25">
      <c r="A9" s="11"/>
      <c r="F9" s="11"/>
      <c r="G9" s="12"/>
      <c r="H9" s="12"/>
      <c r="I9" s="13"/>
      <c r="K9" s="14" t="str">
        <f>IF($A9="","",(G9-H9))</f>
        <v/>
      </c>
      <c r="L9" s="15" t="str">
        <f>IF($A9="","",IF(OR((D9="Paid")),"",(TODAY()-A9)))</f>
        <v/>
      </c>
    </row>
    <row r="10" spans="1:12" x14ac:dyDescent="0.25">
      <c r="A10" s="11"/>
      <c r="F10" s="11"/>
      <c r="G10" s="12"/>
      <c r="H10" s="12"/>
      <c r="I10" s="13"/>
      <c r="K10" s="14" t="str">
        <f>IF($A10="","",(G10-H10))</f>
        <v/>
      </c>
      <c r="L10" s="15" t="str">
        <f>IF($A10="","",IF(OR((D10="Paid")),"",(TODAY()-A10)))</f>
        <v/>
      </c>
    </row>
    <row r="11" spans="1:12" x14ac:dyDescent="0.25">
      <c r="A11" s="11"/>
      <c r="F11" s="11"/>
      <c r="G11" s="12"/>
      <c r="H11" s="12"/>
      <c r="I11" s="13"/>
      <c r="K11" s="14" t="str">
        <f>IF($A11="","",(G11-H11))</f>
        <v/>
      </c>
      <c r="L11" s="15" t="str">
        <f>IF($A11="","",IF(OR((D11="Paid")),"",(TODAY()-A11)))</f>
        <v/>
      </c>
    </row>
    <row r="12" spans="1:12" x14ac:dyDescent="0.25">
      <c r="A12" s="11"/>
      <c r="F12" s="11"/>
      <c r="G12" s="12"/>
      <c r="H12" s="12"/>
      <c r="I12" s="13"/>
      <c r="K12" s="14" t="str">
        <f>IF($A12="","",(G12-H12))</f>
        <v/>
      </c>
      <c r="L12" s="15" t="str">
        <f>IF($A12="","",IF(OR((D12="Paid")),"",(TODAY()-A12)))</f>
        <v/>
      </c>
    </row>
    <row r="13" spans="1:12" x14ac:dyDescent="0.25">
      <c r="A13" s="11"/>
      <c r="F13" s="11"/>
      <c r="G13" s="12"/>
      <c r="H13" s="12"/>
      <c r="I13" s="13"/>
      <c r="K13" s="14" t="str">
        <f>IF($A13="","",(G13-H13))</f>
        <v/>
      </c>
      <c r="L13" s="15" t="str">
        <f>IF($A13="","",IF(OR((D13="Paid")),"",(TODAY()-A13)))</f>
        <v/>
      </c>
    </row>
    <row r="14" spans="1:12" x14ac:dyDescent="0.25">
      <c r="A14" s="11"/>
      <c r="F14" s="11"/>
      <c r="G14" s="12"/>
      <c r="H14" s="12"/>
      <c r="I14" s="13"/>
      <c r="K14" s="14" t="str">
        <f>IF($A14="","",(G14-H14))</f>
        <v/>
      </c>
      <c r="L14" s="15" t="str">
        <f>IF($A14="","",IF(OR((D14="Paid")),"",(TODAY()-A14)))</f>
        <v/>
      </c>
    </row>
    <row r="15" spans="1:12" x14ac:dyDescent="0.25">
      <c r="A15" s="11"/>
      <c r="F15" s="11"/>
      <c r="G15" s="12"/>
      <c r="H15" s="12"/>
      <c r="I15" s="13"/>
      <c r="K15" s="14" t="str">
        <f>IF($A15="","",(G15-H15))</f>
        <v/>
      </c>
      <c r="L15" s="15" t="str">
        <f>IF($A15="","",IF(OR((D15="Paid")),"",(TODAY()-A15)))</f>
        <v/>
      </c>
    </row>
    <row r="16" spans="1:12" x14ac:dyDescent="0.25">
      <c r="A16" s="11"/>
      <c r="F16" s="11"/>
      <c r="G16" s="12"/>
      <c r="H16" s="12"/>
      <c r="I16" s="13"/>
      <c r="K16" s="14" t="str">
        <f>IF($A16="","",(G16-H16))</f>
        <v/>
      </c>
      <c r="L16" s="15" t="str">
        <f>IF($A16="","",IF(OR((D16="Paid")),"",(TODAY()-A16)))</f>
        <v/>
      </c>
    </row>
    <row r="17" spans="1:12" x14ac:dyDescent="0.25">
      <c r="A17" s="11"/>
      <c r="F17" s="11"/>
      <c r="G17" s="12"/>
      <c r="H17" s="12"/>
      <c r="I17" s="13"/>
      <c r="K17" s="14" t="str">
        <f>IF($A17="","",(G17-H17))</f>
        <v/>
      </c>
      <c r="L17" s="15" t="str">
        <f>IF($A17="","",IF(OR((D17="Paid")),"",(TODAY()-A17)))</f>
        <v/>
      </c>
    </row>
    <row r="18" spans="1:12" x14ac:dyDescent="0.25">
      <c r="A18" s="11"/>
      <c r="F18" s="11"/>
      <c r="G18" s="12"/>
      <c r="H18" s="12"/>
      <c r="I18" s="13"/>
      <c r="K18" s="14" t="str">
        <f>IF($A18="","",(G18-H18))</f>
        <v/>
      </c>
      <c r="L18" s="15" t="str">
        <f>IF($A18="","",IF(OR((D18="Paid")),"",(TODAY()-A18)))</f>
        <v/>
      </c>
    </row>
    <row r="19" spans="1:12" x14ac:dyDescent="0.25">
      <c r="A19" s="11"/>
      <c r="F19" s="11"/>
      <c r="G19" s="12"/>
      <c r="H19" s="12"/>
      <c r="I19" s="13"/>
      <c r="K19" s="14" t="str">
        <f>IF($A19="","",(G19-H19))</f>
        <v/>
      </c>
      <c r="L19" s="15" t="str">
        <f>IF($A19="","",IF(OR((D19="Paid")),"",(TODAY()-A19)))</f>
        <v/>
      </c>
    </row>
    <row r="20" spans="1:12" x14ac:dyDescent="0.25">
      <c r="A20" s="11"/>
      <c r="F20" s="11"/>
      <c r="G20" s="12"/>
      <c r="H20" s="12"/>
      <c r="I20" s="13"/>
      <c r="K20" s="14" t="str">
        <f>IF($A20="","",(G20-H20))</f>
        <v/>
      </c>
      <c r="L20" s="15" t="str">
        <f>IF($A20="","",IF(OR((D20="Paid")),"",(TODAY()-A20)))</f>
        <v/>
      </c>
    </row>
    <row r="21" spans="1:12" x14ac:dyDescent="0.25">
      <c r="A21" s="11"/>
      <c r="F21" s="11"/>
      <c r="G21" s="12"/>
      <c r="H21" s="12"/>
      <c r="I21" s="13"/>
      <c r="K21" s="14" t="str">
        <f>IF($A21="","",(G21-H21))</f>
        <v/>
      </c>
      <c r="L21" s="15" t="str">
        <f>IF($A21="","",IF(OR((D21="Paid")),"",(TODAY()-A21)))</f>
        <v/>
      </c>
    </row>
    <row r="22" spans="1:12" x14ac:dyDescent="0.25">
      <c r="A22" s="11"/>
      <c r="F22" s="11"/>
      <c r="G22" s="12"/>
      <c r="H22" s="12"/>
      <c r="I22" s="13"/>
      <c r="K22" s="14" t="str">
        <f>IF($A22="","",(G22-H22))</f>
        <v/>
      </c>
      <c r="L22" s="15" t="str">
        <f>IF($A22="","",IF(OR((D22="Paid")),"",(TODAY()-A22)))</f>
        <v/>
      </c>
    </row>
    <row r="23" spans="1:12" x14ac:dyDescent="0.25">
      <c r="A23" s="11"/>
      <c r="F23" s="11"/>
      <c r="G23" s="12"/>
      <c r="H23" s="12"/>
      <c r="I23" s="13"/>
      <c r="K23" s="14" t="str">
        <f>IF($A23="","",(G23-H23))</f>
        <v/>
      </c>
      <c r="L23" s="15" t="str">
        <f>IF($A23="","",IF(OR((D23="Paid")),"",(TODAY()-A23)))</f>
        <v/>
      </c>
    </row>
    <row r="24" spans="1:12" x14ac:dyDescent="0.25">
      <c r="A24" s="11"/>
      <c r="F24" s="11"/>
      <c r="G24" s="12"/>
      <c r="H24" s="12"/>
      <c r="I24" s="13"/>
      <c r="K24" s="14" t="str">
        <f>IF($A24="","",(G24-H24))</f>
        <v/>
      </c>
      <c r="L24" s="15" t="str">
        <f>IF($A24="","",IF(OR((D24="Paid")),"",(TODAY()-A24)))</f>
        <v/>
      </c>
    </row>
    <row r="25" spans="1:12" x14ac:dyDescent="0.25">
      <c r="A25" s="11"/>
      <c r="F25" s="11"/>
      <c r="G25" s="12"/>
      <c r="H25" s="12"/>
      <c r="I25" s="13"/>
      <c r="K25" s="14" t="str">
        <f>IF($A25="","",(G25-H25))</f>
        <v/>
      </c>
      <c r="L25" s="15" t="str">
        <f>IF($A25="","",IF(OR((D25="Paid")),"",(TODAY()-A25)))</f>
        <v/>
      </c>
    </row>
    <row r="26" spans="1:12" x14ac:dyDescent="0.25">
      <c r="A26" s="11"/>
      <c r="F26" s="11"/>
      <c r="G26" s="12"/>
      <c r="H26" s="12"/>
      <c r="I26" s="13"/>
      <c r="K26" s="14" t="str">
        <f>IF($A26="","",(G26-H26))</f>
        <v/>
      </c>
      <c r="L26" s="15" t="str">
        <f>IF($A26="","",IF(OR((D26="Paid")),"",(TODAY()-A26)))</f>
        <v/>
      </c>
    </row>
    <row r="27" spans="1:12" x14ac:dyDescent="0.25">
      <c r="A27" s="11"/>
      <c r="F27" s="11"/>
      <c r="G27" s="12"/>
      <c r="H27" s="12"/>
      <c r="I27" s="13"/>
      <c r="K27" s="14" t="str">
        <f>IF($A27="","",(G27-H27))</f>
        <v/>
      </c>
      <c r="L27" s="15" t="str">
        <f>IF($A27="","",IF(OR((D27="Paid")),"",(TODAY()-A27)))</f>
        <v/>
      </c>
    </row>
    <row r="28" spans="1:12" x14ac:dyDescent="0.25">
      <c r="A28" s="11"/>
      <c r="F28" s="11"/>
      <c r="G28" s="12"/>
      <c r="H28" s="12"/>
      <c r="I28" s="13"/>
      <c r="K28" s="14" t="str">
        <f>IF($A28="","",(G28-H28))</f>
        <v/>
      </c>
      <c r="L28" s="15" t="str">
        <f>IF($A28="","",IF(OR((D28="Paid")),"",(TODAY()-A28)))</f>
        <v/>
      </c>
    </row>
    <row r="29" spans="1:12" x14ac:dyDescent="0.25">
      <c r="A29" s="11"/>
      <c r="F29" s="11"/>
      <c r="G29" s="12"/>
      <c r="H29" s="12"/>
      <c r="I29" s="13"/>
      <c r="K29" s="14" t="str">
        <f>IF($A29="","",(G29-H29))</f>
        <v/>
      </c>
      <c r="L29" s="15" t="str">
        <f>IF($A29="","",IF(OR((D29="Paid")),"",(TODAY()-A29)))</f>
        <v/>
      </c>
    </row>
    <row r="30" spans="1:12" x14ac:dyDescent="0.25">
      <c r="A30" s="11"/>
      <c r="F30" s="11"/>
      <c r="G30" s="12"/>
      <c r="H30" s="12"/>
      <c r="I30" s="13"/>
      <c r="K30" s="14" t="str">
        <f>IF($A30="","",(G30-H30))</f>
        <v/>
      </c>
      <c r="L30" s="15" t="str">
        <f>IF($A30="","",IF(OR((D30="Paid")),"",(TODAY()-A30)))</f>
        <v/>
      </c>
    </row>
    <row r="31" spans="1:12" x14ac:dyDescent="0.25">
      <c r="A31" s="11"/>
      <c r="F31" s="11"/>
      <c r="G31" s="12"/>
      <c r="H31" s="12"/>
      <c r="I31" s="13"/>
      <c r="K31" s="14" t="str">
        <f>IF($A31="","",(G31-H31))</f>
        <v/>
      </c>
      <c r="L31" s="15" t="str">
        <f>IF($A31="","",IF(OR((D31="Paid")),"",(TODAY()-A31)))</f>
        <v/>
      </c>
    </row>
    <row r="32" spans="1:12" x14ac:dyDescent="0.25">
      <c r="A32" s="11"/>
      <c r="F32" s="11"/>
      <c r="G32" s="12"/>
      <c r="H32" s="12"/>
      <c r="I32" s="13"/>
      <c r="K32" s="14" t="str">
        <f>IF($A32="","",(G32-H32))</f>
        <v/>
      </c>
      <c r="L32" s="15" t="str">
        <f>IF($A32="","",IF(OR((D32="Paid")),"",(TODAY()-A32)))</f>
        <v/>
      </c>
    </row>
    <row r="33" spans="1:12" x14ac:dyDescent="0.25">
      <c r="A33" s="11"/>
      <c r="F33" s="11"/>
      <c r="G33" s="12"/>
      <c r="H33" s="12"/>
      <c r="I33" s="13"/>
      <c r="K33" s="14" t="str">
        <f>IF($A33="","",(G33-H33))</f>
        <v/>
      </c>
      <c r="L33" s="15" t="str">
        <f>IF($A33="","",IF(OR((D33="Paid")),"",(TODAY()-A33)))</f>
        <v/>
      </c>
    </row>
    <row r="34" spans="1:12" x14ac:dyDescent="0.25">
      <c r="A34" s="11"/>
      <c r="F34" s="11"/>
      <c r="G34" s="12"/>
      <c r="H34" s="12"/>
      <c r="I34" s="13"/>
      <c r="K34" s="14" t="str">
        <f>IF($A34="","",(G34-H34))</f>
        <v/>
      </c>
      <c r="L34" s="15" t="str">
        <f>IF($A34="","",IF(OR((D34="Paid")),"",(TODAY()-A34)))</f>
        <v/>
      </c>
    </row>
    <row r="35" spans="1:12" x14ac:dyDescent="0.25">
      <c r="A35" s="11"/>
      <c r="F35" s="11"/>
      <c r="G35" s="12"/>
      <c r="H35" s="12"/>
      <c r="I35" s="13"/>
      <c r="K35" s="14" t="str">
        <f>IF($A35="","",(G35-H35))</f>
        <v/>
      </c>
      <c r="L35" s="15" t="str">
        <f>IF($A35="","",IF(OR((D35="Paid")),"",(TODAY()-A35)))</f>
        <v/>
      </c>
    </row>
    <row r="36" spans="1:12" x14ac:dyDescent="0.25">
      <c r="A36" s="11"/>
      <c r="F36" s="11"/>
      <c r="G36" s="12"/>
      <c r="H36" s="12"/>
      <c r="I36" s="13"/>
      <c r="K36" s="14" t="str">
        <f>IF($A36="","",(G36-H36))</f>
        <v/>
      </c>
      <c r="L36" s="15" t="str">
        <f>IF($A36="","",IF(OR((D36="Paid")),"",(TODAY()-A36)))</f>
        <v/>
      </c>
    </row>
    <row r="37" spans="1:12" x14ac:dyDescent="0.25">
      <c r="A37" s="11"/>
      <c r="F37" s="11"/>
      <c r="G37" s="12"/>
      <c r="H37" s="12"/>
      <c r="I37" s="13"/>
      <c r="K37" s="14" t="str">
        <f>IF($A37="","",(G37-H37))</f>
        <v/>
      </c>
      <c r="L37" s="15" t="str">
        <f>IF($A37="","",IF(OR((D37="Paid")),"",(TODAY()-A37)))</f>
        <v/>
      </c>
    </row>
    <row r="38" spans="1:12" x14ac:dyDescent="0.25">
      <c r="A38" s="11"/>
      <c r="F38" s="11"/>
      <c r="G38" s="12"/>
      <c r="H38" s="12"/>
      <c r="I38" s="13"/>
      <c r="K38" s="14" t="str">
        <f>IF($A38="","",(G38-H38))</f>
        <v/>
      </c>
      <c r="L38" s="15" t="str">
        <f>IF($A38="","",IF(OR((D38="Paid")),"",(TODAY()-A38)))</f>
        <v/>
      </c>
    </row>
    <row r="39" spans="1:12" x14ac:dyDescent="0.25">
      <c r="A39" s="11"/>
      <c r="F39" s="11"/>
      <c r="G39" s="12"/>
      <c r="H39" s="12"/>
      <c r="I39" s="13"/>
      <c r="K39" s="14" t="str">
        <f>IF($A39="","",(G39-H39))</f>
        <v/>
      </c>
      <c r="L39" s="15" t="str">
        <f>IF($A39="","",IF(OR((D39="Paid")),"",(TODAY()-A39)))</f>
        <v/>
      </c>
    </row>
    <row r="40" spans="1:12" x14ac:dyDescent="0.25">
      <c r="A40" s="11"/>
      <c r="F40" s="11"/>
      <c r="G40" s="12"/>
      <c r="H40" s="12"/>
      <c r="I40" s="13"/>
      <c r="K40" s="14" t="str">
        <f>IF($A40="","",(G40-H40))</f>
        <v/>
      </c>
      <c r="L40" s="15" t="str">
        <f>IF($A40="","",IF(OR((D40="Paid")),"",(TODAY()-A40)))</f>
        <v/>
      </c>
    </row>
    <row r="41" spans="1:12" x14ac:dyDescent="0.25">
      <c r="A41" s="11"/>
      <c r="F41" s="11"/>
      <c r="G41" s="12"/>
      <c r="H41" s="12"/>
      <c r="I41" s="13"/>
      <c r="K41" s="14" t="str">
        <f>IF($A41="","",(G41-H41))</f>
        <v/>
      </c>
      <c r="L41" s="15" t="str">
        <f>IF($A41="","",IF(OR((D41="Paid")),"",(TODAY()-A41)))</f>
        <v/>
      </c>
    </row>
    <row r="42" spans="1:12" x14ac:dyDescent="0.25">
      <c r="A42" s="11"/>
      <c r="F42" s="11"/>
      <c r="G42" s="12"/>
      <c r="H42" s="12"/>
      <c r="I42" s="13"/>
      <c r="K42" s="14" t="str">
        <f>IF($A42="","",(G42-H42))</f>
        <v/>
      </c>
      <c r="L42" s="15" t="str">
        <f>IF($A42="","",IF(OR((D42="Paid")),"",(TODAY()-A42)))</f>
        <v/>
      </c>
    </row>
    <row r="43" spans="1:12" x14ac:dyDescent="0.25">
      <c r="A43" s="11"/>
      <c r="F43" s="11"/>
      <c r="G43" s="12"/>
      <c r="H43" s="12"/>
      <c r="I43" s="13"/>
      <c r="K43" s="14" t="str">
        <f>IF($A43="","",(G43-H43))</f>
        <v/>
      </c>
      <c r="L43" s="15" t="str">
        <f>IF($A43="","",IF(OR((D43="Paid")),"",(TODAY()-A43)))</f>
        <v/>
      </c>
    </row>
    <row r="44" spans="1:12" x14ac:dyDescent="0.25">
      <c r="A44" s="11"/>
      <c r="F44" s="11"/>
      <c r="G44" s="12"/>
      <c r="H44" s="12"/>
      <c r="I44" s="13"/>
      <c r="K44" s="14" t="str">
        <f>IF($A44="","",(G44-H44))</f>
        <v/>
      </c>
      <c r="L44" s="15" t="str">
        <f>IF($A44="","",IF(OR((D44="Paid")),"",(TODAY()-A44)))</f>
        <v/>
      </c>
    </row>
    <row r="45" spans="1:12" x14ac:dyDescent="0.25">
      <c r="A45" s="11"/>
      <c r="F45" s="11"/>
      <c r="G45" s="12"/>
      <c r="H45" s="12"/>
      <c r="I45" s="13"/>
      <c r="K45" s="14" t="str">
        <f>IF($A45="","",(G45-H45))</f>
        <v/>
      </c>
      <c r="L45" s="15" t="str">
        <f>IF($A45="","",IF(OR((D45="Paid")),"",(TODAY()-A45)))</f>
        <v/>
      </c>
    </row>
    <row r="46" spans="1:12" x14ac:dyDescent="0.25">
      <c r="A46" s="11"/>
      <c r="F46" s="11"/>
      <c r="G46" s="12"/>
      <c r="H46" s="12"/>
      <c r="I46" s="13"/>
      <c r="K46" s="14" t="str">
        <f>IF($A46="","",(G46-H46))</f>
        <v/>
      </c>
      <c r="L46" s="15" t="str">
        <f>IF($A46="","",IF(OR((D46="Paid")),"",(TODAY()-A46)))</f>
        <v/>
      </c>
    </row>
    <row r="47" spans="1:12" x14ac:dyDescent="0.25">
      <c r="A47" s="11"/>
      <c r="F47" s="11"/>
      <c r="G47" s="12"/>
      <c r="H47" s="12"/>
      <c r="I47" s="13"/>
      <c r="K47" s="14" t="str">
        <f>IF($A47="","",(G47-H47))</f>
        <v/>
      </c>
      <c r="L47" s="15" t="str">
        <f>IF($A47="","",IF(OR((D47="Paid")),"",(TODAY()-A47)))</f>
        <v/>
      </c>
    </row>
    <row r="48" spans="1:12" x14ac:dyDescent="0.25">
      <c r="A48" s="11"/>
      <c r="F48" s="11"/>
      <c r="G48" s="12"/>
      <c r="H48" s="12"/>
      <c r="I48" s="13"/>
      <c r="K48" s="14" t="str">
        <f>IF($A48="","",(G48-H48))</f>
        <v/>
      </c>
      <c r="L48" s="15" t="str">
        <f>IF($A48="","",IF(OR((D48="Paid")),"",(TODAY()-A48)))</f>
        <v/>
      </c>
    </row>
    <row r="49" spans="1:12" x14ac:dyDescent="0.25">
      <c r="A49" s="11"/>
      <c r="F49" s="11"/>
      <c r="G49" s="12"/>
      <c r="H49" s="12"/>
      <c r="I49" s="13"/>
      <c r="K49" s="14" t="str">
        <f>IF($A49="","",(G49-H49))</f>
        <v/>
      </c>
      <c r="L49" s="15" t="str">
        <f>IF($A49="","",IF(OR((D49="Paid")),"",(TODAY()-A49)))</f>
        <v/>
      </c>
    </row>
    <row r="50" spans="1:12" x14ac:dyDescent="0.25">
      <c r="A50" s="11"/>
      <c r="F50" s="11"/>
      <c r="G50" s="12"/>
      <c r="H50" s="12"/>
      <c r="I50" s="13"/>
      <c r="K50" s="14" t="str">
        <f>IF($A50="","",(G50-H50))</f>
        <v/>
      </c>
      <c r="L50" s="15" t="str">
        <f>IF($A50="","",IF(OR((D50="Paid")),"",(TODAY()-A50)))</f>
        <v/>
      </c>
    </row>
    <row r="51" spans="1:12" x14ac:dyDescent="0.25">
      <c r="A51" s="11"/>
      <c r="F51" s="11"/>
      <c r="G51" s="12"/>
      <c r="H51" s="12"/>
      <c r="I51" s="13"/>
      <c r="K51" s="14" t="str">
        <f>IF($A51="","",(G51-H51))</f>
        <v/>
      </c>
      <c r="L51" s="15" t="str">
        <f>IF($A51="","",IF(OR((D51="Paid")),"",(TODAY()-A51)))</f>
        <v/>
      </c>
    </row>
    <row r="52" spans="1:12" x14ac:dyDescent="0.25">
      <c r="A52" s="11"/>
      <c r="F52" s="11"/>
      <c r="G52" s="12"/>
      <c r="H52" s="12"/>
      <c r="I52" s="13"/>
      <c r="K52" s="14" t="str">
        <f>IF($A52="","",(G52-H52))</f>
        <v/>
      </c>
      <c r="L52" s="15" t="str">
        <f>IF($A52="","",IF(OR((D52="Paid")),"",(TODAY()-A52)))</f>
        <v/>
      </c>
    </row>
    <row r="53" spans="1:12" x14ac:dyDescent="0.25">
      <c r="A53" s="11"/>
      <c r="F53" s="11"/>
      <c r="G53" s="12"/>
      <c r="H53" s="12"/>
      <c r="I53" s="13"/>
      <c r="K53" s="14" t="str">
        <f>IF($A53="","",(G53-H53))</f>
        <v/>
      </c>
      <c r="L53" s="15" t="str">
        <f>IF($A53="","",IF(OR((D53="Paid")),"",(TODAY()-A53)))</f>
        <v/>
      </c>
    </row>
    <row r="54" spans="1:12" x14ac:dyDescent="0.25">
      <c r="A54" s="11"/>
      <c r="F54" s="11"/>
      <c r="G54" s="12"/>
      <c r="H54" s="12"/>
      <c r="I54" s="13"/>
      <c r="K54" s="14" t="str">
        <f>IF($A54="","",(G54-H54))</f>
        <v/>
      </c>
      <c r="L54" s="15" t="str">
        <f>IF($A54="","",IF(OR((D54="Paid")),"",(TODAY()-A54)))</f>
        <v/>
      </c>
    </row>
    <row r="55" spans="1:12" x14ac:dyDescent="0.25">
      <c r="A55" s="11"/>
      <c r="F55" s="11"/>
      <c r="G55" s="12"/>
      <c r="H55" s="12"/>
      <c r="I55" s="13"/>
      <c r="K55" s="14" t="str">
        <f>IF($A55="","",(G55-H55))</f>
        <v/>
      </c>
      <c r="L55" s="15" t="str">
        <f>IF($A55="","",IF(OR((D55="Paid")),"",(TODAY()-A55)))</f>
        <v/>
      </c>
    </row>
    <row r="56" spans="1:12" x14ac:dyDescent="0.25">
      <c r="A56" s="11"/>
      <c r="F56" s="11"/>
      <c r="G56" s="12"/>
      <c r="H56" s="12"/>
      <c r="I56" s="13"/>
      <c r="K56" s="14" t="str">
        <f>IF($A56="","",(G56-H56))</f>
        <v/>
      </c>
      <c r="L56" s="15" t="str">
        <f>IF($A56="","",IF(OR((D56="Paid")),"",(TODAY()-A56)))</f>
        <v/>
      </c>
    </row>
    <row r="57" spans="1:12" x14ac:dyDescent="0.25">
      <c r="A57" s="11"/>
      <c r="F57" s="11"/>
      <c r="G57" s="12"/>
      <c r="H57" s="12"/>
      <c r="I57" s="13"/>
      <c r="K57" s="14" t="str">
        <f>IF($A57="","",(G57-H57))</f>
        <v/>
      </c>
      <c r="L57" s="15" t="str">
        <f>IF($A57="","",IF(OR((D57="Paid")),"",(TODAY()-A57)))</f>
        <v/>
      </c>
    </row>
    <row r="58" spans="1:12" x14ac:dyDescent="0.25">
      <c r="A58" s="11"/>
      <c r="F58" s="11"/>
      <c r="G58" s="12"/>
      <c r="H58" s="12"/>
      <c r="I58" s="13"/>
      <c r="K58" s="14" t="str">
        <f>IF($A58="","",(G58-H58))</f>
        <v/>
      </c>
      <c r="L58" s="15" t="str">
        <f>IF($A58="","",IF(OR((D58="Paid")),"",(TODAY()-A58)))</f>
        <v/>
      </c>
    </row>
    <row r="59" spans="1:12" x14ac:dyDescent="0.25">
      <c r="A59" s="11"/>
      <c r="F59" s="11"/>
      <c r="G59" s="12"/>
      <c r="H59" s="12"/>
      <c r="I59" s="13"/>
      <c r="K59" s="14" t="str">
        <f>IF($A59="","",(G59-H59))</f>
        <v/>
      </c>
      <c r="L59" s="15" t="str">
        <f>IF($A59="","",IF(OR((D59="Paid")),"",(TODAY()-A59)))</f>
        <v/>
      </c>
    </row>
    <row r="60" spans="1:12" x14ac:dyDescent="0.25">
      <c r="A60" s="11"/>
      <c r="F60" s="11"/>
      <c r="G60" s="12"/>
      <c r="H60" s="12"/>
      <c r="I60" s="13"/>
      <c r="K60" s="14" t="str">
        <f>IF($A60="","",(G60-H60))</f>
        <v/>
      </c>
      <c r="L60" s="15" t="str">
        <f>IF($A60="","",IF(OR((D60="Paid")),"",(TODAY()-A60)))</f>
        <v/>
      </c>
    </row>
    <row r="61" spans="1:12" x14ac:dyDescent="0.25">
      <c r="A61" s="11"/>
      <c r="F61" s="11"/>
      <c r="G61" s="12"/>
      <c r="H61" s="12"/>
      <c r="I61" s="13"/>
      <c r="K61" s="14" t="str">
        <f>IF($A61="","",(G61-H61))</f>
        <v/>
      </c>
      <c r="L61" s="15" t="str">
        <f>IF($A61="","",IF(OR((D61="Paid")),"",(TODAY()-A61)))</f>
        <v/>
      </c>
    </row>
    <row r="62" spans="1:12" x14ac:dyDescent="0.25">
      <c r="A62" s="11"/>
      <c r="F62" s="11"/>
      <c r="G62" s="12"/>
      <c r="H62" s="12"/>
      <c r="I62" s="13"/>
      <c r="K62" s="14" t="str">
        <f>IF($A62="","",(G62-H62))</f>
        <v/>
      </c>
      <c r="L62" s="15" t="str">
        <f>IF($A62="","",IF(OR((D62="Paid")),"",(TODAY()-A62)))</f>
        <v/>
      </c>
    </row>
    <row r="63" spans="1:12" x14ac:dyDescent="0.25">
      <c r="A63" s="11"/>
      <c r="F63" s="11"/>
      <c r="G63" s="12"/>
      <c r="H63" s="12"/>
      <c r="I63" s="13"/>
      <c r="K63" s="14" t="str">
        <f>IF($A63="","",(G63-H63))</f>
        <v/>
      </c>
      <c r="L63" s="15" t="str">
        <f>IF($A63="","",IF(OR((D63="Paid")),"",(TODAY()-A63)))</f>
        <v/>
      </c>
    </row>
    <row r="64" spans="1:12" x14ac:dyDescent="0.25">
      <c r="A64" s="11"/>
      <c r="F64" s="11"/>
      <c r="G64" s="12"/>
      <c r="H64" s="12"/>
      <c r="I64" s="13"/>
      <c r="K64" s="14" t="str">
        <f>IF($A64="","",(G64-H64))</f>
        <v/>
      </c>
      <c r="L64" s="15" t="str">
        <f>IF($A64="","",IF(OR((D64="Paid")),"",(TODAY()-A64)))</f>
        <v/>
      </c>
    </row>
    <row r="65" spans="1:12" x14ac:dyDescent="0.25">
      <c r="A65" s="11"/>
      <c r="F65" s="11"/>
      <c r="G65" s="12"/>
      <c r="H65" s="12"/>
      <c r="I65" s="13"/>
      <c r="K65" s="14" t="str">
        <f>IF($A65="","",(G65-H65))</f>
        <v/>
      </c>
      <c r="L65" s="15" t="str">
        <f>IF($A65="","",IF(OR((D65="Paid")),"",(TODAY()-A65)))</f>
        <v/>
      </c>
    </row>
    <row r="66" spans="1:12" x14ac:dyDescent="0.25">
      <c r="A66" s="11"/>
      <c r="F66" s="11"/>
      <c r="G66" s="12"/>
      <c r="H66" s="12"/>
      <c r="I66" s="13"/>
      <c r="K66" s="14" t="str">
        <f>IF($A66="","",(G66-H66))</f>
        <v/>
      </c>
      <c r="L66" s="15" t="str">
        <f>IF($A66="","",IF(OR((D66="Paid")),"",(TODAY()-A66)))</f>
        <v/>
      </c>
    </row>
    <row r="67" spans="1:12" x14ac:dyDescent="0.25">
      <c r="A67" s="11"/>
      <c r="F67" s="11"/>
      <c r="G67" s="12"/>
      <c r="H67" s="12"/>
      <c r="I67" s="13"/>
      <c r="K67" s="14" t="str">
        <f>IF($A67="","",(G67-H67))</f>
        <v/>
      </c>
      <c r="L67" s="15" t="str">
        <f>IF($A67="","",IF(OR((D67="Paid")),"",(TODAY()-A67)))</f>
        <v/>
      </c>
    </row>
    <row r="68" spans="1:12" x14ac:dyDescent="0.25">
      <c r="A68" s="11"/>
      <c r="F68" s="11"/>
      <c r="G68" s="12"/>
      <c r="H68" s="12"/>
      <c r="I68" s="13"/>
      <c r="K68" s="14" t="str">
        <f>IF($A68="","",(G68-H68))</f>
        <v/>
      </c>
      <c r="L68" s="15" t="str">
        <f>IF($A68="","",IF(OR((D68="Paid")),"",(TODAY()-A68)))</f>
        <v/>
      </c>
    </row>
    <row r="69" spans="1:12" x14ac:dyDescent="0.25">
      <c r="A69" s="11"/>
      <c r="F69" s="11"/>
      <c r="G69" s="12"/>
      <c r="H69" s="12"/>
      <c r="I69" s="13"/>
      <c r="K69" s="14" t="str">
        <f>IF($A69="","",(G69-H69))</f>
        <v/>
      </c>
      <c r="L69" s="15" t="str">
        <f>IF($A69="","",IF(OR((D69="Paid")),"",(TODAY()-A69)))</f>
        <v/>
      </c>
    </row>
    <row r="70" spans="1:12" x14ac:dyDescent="0.25">
      <c r="A70" s="11"/>
      <c r="F70" s="11"/>
      <c r="G70" s="12"/>
      <c r="H70" s="12"/>
      <c r="I70" s="13"/>
      <c r="K70" s="14" t="str">
        <f>IF($A70="","",(G70-H70))</f>
        <v/>
      </c>
      <c r="L70" s="15" t="str">
        <f>IF($A70="","",IF(OR((D70="Paid")),"",(TODAY()-A70)))</f>
        <v/>
      </c>
    </row>
    <row r="71" spans="1:12" x14ac:dyDescent="0.25">
      <c r="A71" s="11"/>
      <c r="F71" s="11"/>
      <c r="G71" s="12"/>
      <c r="H71" s="12"/>
      <c r="I71" s="13"/>
      <c r="K71" s="14" t="str">
        <f>IF($A71="","",(G71-H71))</f>
        <v/>
      </c>
      <c r="L71" s="15" t="str">
        <f>IF($A71="","",IF(OR((D71="Paid")),"",(TODAY()-A71)))</f>
        <v/>
      </c>
    </row>
    <row r="72" spans="1:12" x14ac:dyDescent="0.25">
      <c r="A72" s="11"/>
      <c r="F72" s="11"/>
      <c r="G72" s="12"/>
      <c r="H72" s="12"/>
      <c r="I72" s="13"/>
      <c r="K72" s="14" t="str">
        <f>IF($A72="","",(G72-H72))</f>
        <v/>
      </c>
      <c r="L72" s="15" t="str">
        <f>IF($A72="","",IF(OR((D72="Paid")),"",(TODAY()-A72)))</f>
        <v/>
      </c>
    </row>
    <row r="73" spans="1:12" x14ac:dyDescent="0.25">
      <c r="A73" s="11"/>
      <c r="F73" s="11"/>
      <c r="G73" s="12"/>
      <c r="H73" s="12"/>
      <c r="I73" s="13"/>
      <c r="K73" s="14" t="str">
        <f>IF($A73="","",(G73-H73))</f>
        <v/>
      </c>
      <c r="L73" s="15" t="str">
        <f>IF($A73="","",IF(OR((D73="Paid")),"",(TODAY()-A73)))</f>
        <v/>
      </c>
    </row>
    <row r="74" spans="1:12" x14ac:dyDescent="0.25">
      <c r="A74" s="11"/>
      <c r="F74" s="11"/>
      <c r="G74" s="12"/>
      <c r="H74" s="12"/>
      <c r="I74" s="13"/>
      <c r="K74" s="14" t="str">
        <f>IF($A74="","",(G74-H74))</f>
        <v/>
      </c>
      <c r="L74" s="15" t="str">
        <f>IF($A74="","",IF(OR((D74="Paid")),"",(TODAY()-A74)))</f>
        <v/>
      </c>
    </row>
    <row r="75" spans="1:12" x14ac:dyDescent="0.25">
      <c r="A75" s="11"/>
      <c r="F75" s="11"/>
      <c r="G75" s="12"/>
      <c r="H75" s="12"/>
      <c r="I75" s="13"/>
      <c r="K75" s="14" t="str">
        <f>IF($A75="","",(G75-H75))</f>
        <v/>
      </c>
      <c r="L75" s="15" t="str">
        <f>IF($A75="","",IF(OR((D75="Paid")),"",(TODAY()-A75)))</f>
        <v/>
      </c>
    </row>
    <row r="76" spans="1:12" x14ac:dyDescent="0.25">
      <c r="A76" s="11"/>
      <c r="F76" s="11"/>
      <c r="G76" s="12"/>
      <c r="H76" s="12"/>
      <c r="I76" s="13"/>
      <c r="K76" s="14" t="str">
        <f>IF($A76="","",(G76-H76))</f>
        <v/>
      </c>
      <c r="L76" s="15" t="str">
        <f>IF($A76="","",IF(OR((D76="Paid")),"",(TODAY()-A76)))</f>
        <v/>
      </c>
    </row>
    <row r="77" spans="1:12" x14ac:dyDescent="0.25">
      <c r="A77" s="11"/>
      <c r="F77" s="11"/>
      <c r="G77" s="12"/>
      <c r="H77" s="12"/>
      <c r="I77" s="13"/>
      <c r="K77" s="14" t="str">
        <f>IF($A77="","",(G77-H77))</f>
        <v/>
      </c>
      <c r="L77" s="15" t="str">
        <f>IF($A77="","",IF(OR((D77="Paid")),"",(TODAY()-A77)))</f>
        <v/>
      </c>
    </row>
    <row r="78" spans="1:12" x14ac:dyDescent="0.25">
      <c r="A78" s="11"/>
      <c r="F78" s="11"/>
      <c r="G78" s="12"/>
      <c r="H78" s="12"/>
      <c r="I78" s="13"/>
      <c r="K78" s="14" t="str">
        <f>IF($A78="","",(G78-H78))</f>
        <v/>
      </c>
      <c r="L78" s="15" t="str">
        <f>IF($A78="","",IF(OR((D78="Paid")),"",(TODAY()-A78)))</f>
        <v/>
      </c>
    </row>
    <row r="79" spans="1:12" x14ac:dyDescent="0.25">
      <c r="A79" s="11"/>
      <c r="F79" s="11"/>
      <c r="G79" s="12"/>
      <c r="H79" s="12"/>
      <c r="I79" s="13"/>
      <c r="K79" s="14" t="str">
        <f>IF($A79="","",(G79-H79))</f>
        <v/>
      </c>
      <c r="L79" s="15" t="str">
        <f>IF($A79="","",IF(OR((D79="Paid")),"",(TODAY()-A79)))</f>
        <v/>
      </c>
    </row>
    <row r="80" spans="1:12" x14ac:dyDescent="0.25">
      <c r="A80" s="11"/>
      <c r="F80" s="11"/>
      <c r="G80" s="12"/>
      <c r="H80" s="12"/>
      <c r="I80" s="13"/>
      <c r="K80" s="14" t="str">
        <f>IF($A80="","",(G80-H80))</f>
        <v/>
      </c>
      <c r="L80" s="15" t="str">
        <f>IF($A80="","",IF(OR((D80="Paid")),"",(TODAY()-A80)))</f>
        <v/>
      </c>
    </row>
    <row r="81" spans="1:12" x14ac:dyDescent="0.25">
      <c r="A81" s="11"/>
      <c r="F81" s="11"/>
      <c r="G81" s="12"/>
      <c r="H81" s="12"/>
      <c r="I81" s="13"/>
      <c r="K81" s="14" t="str">
        <f>IF($A81="","",(G81-H81))</f>
        <v/>
      </c>
      <c r="L81" s="15" t="str">
        <f>IF($A81="","",IF(OR((D81="Paid")),"",(TODAY()-A81)))</f>
        <v/>
      </c>
    </row>
    <row r="82" spans="1:12" x14ac:dyDescent="0.25">
      <c r="A82" s="11"/>
      <c r="F82" s="11"/>
      <c r="G82" s="12"/>
      <c r="H82" s="12"/>
      <c r="I82" s="13"/>
      <c r="K82" s="14" t="str">
        <f>IF($A82="","",(G82-H82))</f>
        <v/>
      </c>
      <c r="L82" s="15" t="str">
        <f>IF($A82="","",IF(OR((D82="Paid")),"",(TODAY()-A82)))</f>
        <v/>
      </c>
    </row>
    <row r="83" spans="1:12" x14ac:dyDescent="0.25">
      <c r="A83" s="11"/>
      <c r="F83" s="11"/>
      <c r="G83" s="12"/>
      <c r="H83" s="12"/>
      <c r="I83" s="13"/>
      <c r="K83" s="14" t="str">
        <f>IF($A83="","",(G83-H83))</f>
        <v/>
      </c>
      <c r="L83" s="15" t="str">
        <f>IF($A83="","",IF(OR((D83="Paid")),"",(TODAY()-A83)))</f>
        <v/>
      </c>
    </row>
    <row r="84" spans="1:12" x14ac:dyDescent="0.25">
      <c r="A84" s="11"/>
      <c r="F84" s="11"/>
      <c r="G84" s="12"/>
      <c r="H84" s="12"/>
      <c r="I84" s="13"/>
      <c r="K84" s="14" t="str">
        <f>IF($A84="","",(G84-H84))</f>
        <v/>
      </c>
      <c r="L84" s="15" t="str">
        <f>IF($A84="","",IF(OR((D84="Paid")),"",(TODAY()-A84)))</f>
        <v/>
      </c>
    </row>
    <row r="85" spans="1:12" x14ac:dyDescent="0.25">
      <c r="A85" s="11"/>
      <c r="F85" s="11"/>
      <c r="G85" s="12"/>
      <c r="H85" s="12"/>
      <c r="I85" s="13"/>
      <c r="K85" s="14" t="str">
        <f>IF($A85="","",(G85-H85))</f>
        <v/>
      </c>
      <c r="L85" s="15" t="str">
        <f>IF($A85="","",IF(OR((D85="Paid")),"",(TODAY()-A85)))</f>
        <v/>
      </c>
    </row>
    <row r="86" spans="1:12" x14ac:dyDescent="0.25">
      <c r="A86" s="11"/>
      <c r="F86" s="11"/>
      <c r="G86" s="12"/>
      <c r="H86" s="12"/>
      <c r="I86" s="13"/>
      <c r="K86" s="14" t="str">
        <f>IF($A86="","",(G86-H86))</f>
        <v/>
      </c>
      <c r="L86" s="15" t="str">
        <f>IF($A86="","",IF(OR((D86="Paid")),"",(TODAY()-A86)))</f>
        <v/>
      </c>
    </row>
    <row r="87" spans="1:12" x14ac:dyDescent="0.25">
      <c r="A87" s="11"/>
      <c r="F87" s="11"/>
      <c r="G87" s="12"/>
      <c r="H87" s="12"/>
      <c r="I87" s="13"/>
      <c r="K87" s="14" t="str">
        <f>IF($A87="","",(G87-H87))</f>
        <v/>
      </c>
      <c r="L87" s="15" t="str">
        <f>IF($A87="","",IF(OR((D87="Paid")),"",(TODAY()-A87)))</f>
        <v/>
      </c>
    </row>
    <row r="88" spans="1:12" x14ac:dyDescent="0.25">
      <c r="A88" s="11"/>
      <c r="F88" s="11"/>
      <c r="G88" s="12"/>
      <c r="H88" s="12"/>
      <c r="I88" s="13"/>
      <c r="K88" s="14" t="str">
        <f>IF($A88="","",(G88-H88))</f>
        <v/>
      </c>
      <c r="L88" s="15" t="str">
        <f>IF($A88="","",IF(OR((D88="Paid")),"",(TODAY()-A88)))</f>
        <v/>
      </c>
    </row>
    <row r="89" spans="1:12" x14ac:dyDescent="0.25">
      <c r="A89" s="11"/>
      <c r="F89" s="11"/>
      <c r="G89" s="12"/>
      <c r="H89" s="12"/>
      <c r="I89" s="13"/>
      <c r="K89" s="14" t="str">
        <f>IF($A89="","",(G89-H89))</f>
        <v/>
      </c>
      <c r="L89" s="15" t="str">
        <f>IF($A89="","",IF(OR((D89="Paid")),"",(TODAY()-A89)))</f>
        <v/>
      </c>
    </row>
    <row r="90" spans="1:12" x14ac:dyDescent="0.25">
      <c r="A90" s="11"/>
      <c r="F90" s="11"/>
      <c r="G90" s="12"/>
      <c r="H90" s="12"/>
      <c r="I90" s="13"/>
      <c r="K90" s="14" t="str">
        <f>IF($A90="","",(G90-H90))</f>
        <v/>
      </c>
      <c r="L90" s="15" t="str">
        <f>IF($A90="","",IF(OR((D90="Paid")),"",(TODAY()-A90)))</f>
        <v/>
      </c>
    </row>
    <row r="91" spans="1:12" x14ac:dyDescent="0.25">
      <c r="A91" s="11"/>
      <c r="F91" s="11"/>
      <c r="G91" s="12"/>
      <c r="H91" s="12"/>
      <c r="I91" s="13"/>
      <c r="K91" s="14" t="str">
        <f>IF($A91="","",(G91-H91))</f>
        <v/>
      </c>
      <c r="L91" s="15" t="str">
        <f>IF($A91="","",IF(OR((D91="Paid")),"",(TODAY()-A91)))</f>
        <v/>
      </c>
    </row>
    <row r="92" spans="1:12" x14ac:dyDescent="0.25">
      <c r="A92" s="11"/>
      <c r="F92" s="11"/>
      <c r="G92" s="12"/>
      <c r="H92" s="12"/>
      <c r="I92" s="13"/>
      <c r="K92" s="14" t="str">
        <f>IF($A92="","",(G92-H92))</f>
        <v/>
      </c>
      <c r="L92" s="15" t="str">
        <f>IF($A92="","",IF(OR((D92="Paid")),"",(TODAY()-A92)))</f>
        <v/>
      </c>
    </row>
    <row r="93" spans="1:12" x14ac:dyDescent="0.25">
      <c r="A93" s="11"/>
      <c r="F93" s="11"/>
      <c r="G93" s="12"/>
      <c r="H93" s="12"/>
      <c r="I93" s="13"/>
      <c r="K93" s="14" t="str">
        <f>IF($A93="","",(G93-H93))</f>
        <v/>
      </c>
      <c r="L93" s="15" t="str">
        <f>IF($A93="","",IF(OR((D93="Paid")),"",(TODAY()-A93)))</f>
        <v/>
      </c>
    </row>
    <row r="94" spans="1:12" x14ac:dyDescent="0.25">
      <c r="A94" s="11"/>
      <c r="F94" s="11"/>
      <c r="G94" s="12"/>
      <c r="H94" s="12"/>
      <c r="I94" s="13"/>
      <c r="K94" s="14" t="str">
        <f>IF($A94="","",(G94-H94))</f>
        <v/>
      </c>
      <c r="L94" s="15" t="str">
        <f>IF($A94="","",IF(OR((D94="Paid")),"",(TODAY()-A94)))</f>
        <v/>
      </c>
    </row>
    <row r="95" spans="1:12" x14ac:dyDescent="0.25">
      <c r="A95" s="11"/>
      <c r="F95" s="11"/>
      <c r="G95" s="12"/>
      <c r="H95" s="12"/>
      <c r="I95" s="13"/>
      <c r="K95" s="14" t="str">
        <f>IF($A95="","",(G95-H95))</f>
        <v/>
      </c>
      <c r="L95" s="15" t="str">
        <f>IF($A95="","",IF(OR((D95="Paid")),"",(TODAY()-A95)))</f>
        <v/>
      </c>
    </row>
    <row r="96" spans="1:12" x14ac:dyDescent="0.25">
      <c r="A96" s="11"/>
      <c r="F96" s="11"/>
      <c r="G96" s="12"/>
      <c r="H96" s="12"/>
      <c r="I96" s="13"/>
      <c r="K96" s="14" t="str">
        <f>IF($A96="","",(G96-H96))</f>
        <v/>
      </c>
      <c r="L96" s="15" t="str">
        <f>IF($A96="","",IF(OR((D96="Paid")),"",(TODAY()-A96)))</f>
        <v/>
      </c>
    </row>
    <row r="97" spans="1:12" x14ac:dyDescent="0.25">
      <c r="A97" s="11"/>
      <c r="F97" s="11"/>
      <c r="G97" s="12"/>
      <c r="H97" s="12"/>
      <c r="I97" s="13"/>
      <c r="K97" s="14" t="str">
        <f>IF($A97="","",(G97-H97))</f>
        <v/>
      </c>
      <c r="L97" s="15" t="str">
        <f>IF($A97="","",IF(OR((D97="Paid")),"",(TODAY()-A97)))</f>
        <v/>
      </c>
    </row>
    <row r="98" spans="1:12" x14ac:dyDescent="0.25">
      <c r="A98" s="11"/>
      <c r="F98" s="11"/>
      <c r="G98" s="12"/>
      <c r="H98" s="12"/>
      <c r="I98" s="13"/>
      <c r="K98" s="14" t="str">
        <f>IF($A98="","",(G98-H98))</f>
        <v/>
      </c>
      <c r="L98" s="15" t="str">
        <f>IF($A98="","",IF(OR((D98="Paid")),"",(TODAY()-A98)))</f>
        <v/>
      </c>
    </row>
    <row r="99" spans="1:12" x14ac:dyDescent="0.25">
      <c r="A99" s="11"/>
      <c r="F99" s="11"/>
      <c r="G99" s="12"/>
      <c r="H99" s="12"/>
      <c r="I99" s="13"/>
      <c r="K99" s="14" t="str">
        <f>IF($A99="","",(G99-H99))</f>
        <v/>
      </c>
      <c r="L99" s="15" t="str">
        <f>IF($A99="","",IF(OR((D99="Paid")),"",(TODAY()-A99)))</f>
        <v/>
      </c>
    </row>
    <row r="100" spans="1:12" x14ac:dyDescent="0.25">
      <c r="A100" s="11"/>
      <c r="F100" s="11"/>
      <c r="G100" s="12"/>
      <c r="H100" s="12"/>
      <c r="I100" s="13"/>
      <c r="K100" s="14" t="str">
        <f>IF($A100="","",(G100-H100))</f>
        <v/>
      </c>
      <c r="L100" s="15" t="str">
        <f>IF($A100="","",IF(OR((D100="Paid")),"",(TODAY()-A100)))</f>
        <v/>
      </c>
    </row>
    <row r="101" spans="1:12" x14ac:dyDescent="0.25">
      <c r="A101" s="11"/>
      <c r="F101" s="11"/>
      <c r="G101" s="12"/>
      <c r="H101" s="12"/>
      <c r="I101" s="13"/>
      <c r="K101" s="14" t="str">
        <f>IF($A101="","",(G101-H101))</f>
        <v/>
      </c>
      <c r="L101" s="15" t="str">
        <f>IF($A101="","",IF(OR((D101="Paid")),"",(TODAY()-A101)))</f>
        <v/>
      </c>
    </row>
    <row r="102" spans="1:12" x14ac:dyDescent="0.25">
      <c r="A102" s="11"/>
      <c r="F102" s="11"/>
      <c r="G102" s="12"/>
      <c r="H102" s="12"/>
      <c r="I102" s="13"/>
      <c r="K102" s="14" t="str">
        <f>IF($A102="","",(G102-H102))</f>
        <v/>
      </c>
      <c r="L102" s="15" t="str">
        <f>IF($A102="","",IF(OR((D102="Paid")),"",(TODAY()-A102)))</f>
        <v/>
      </c>
    </row>
    <row r="103" spans="1:12" x14ac:dyDescent="0.25">
      <c r="A103" s="11"/>
      <c r="F103" s="11"/>
      <c r="G103" s="12"/>
      <c r="H103" s="12"/>
      <c r="I103" s="13"/>
      <c r="K103" s="14" t="str">
        <f>IF($A103="","",(G103-H103))</f>
        <v/>
      </c>
      <c r="L103" s="15" t="str">
        <f>IF($A103="","",IF(OR((D103="Paid")),"",(TODAY()-A103)))</f>
        <v/>
      </c>
    </row>
    <row r="104" spans="1:12" x14ac:dyDescent="0.25">
      <c r="A104" s="11"/>
      <c r="F104" s="11"/>
      <c r="G104" s="12"/>
      <c r="H104" s="12"/>
      <c r="I104" s="13"/>
      <c r="K104" s="14" t="str">
        <f>IF($A104="","",(G104-H104))</f>
        <v/>
      </c>
      <c r="L104" s="15" t="str">
        <f>IF($A104="","",IF(OR((D104="Paid")),"",(TODAY()-A104)))</f>
        <v/>
      </c>
    </row>
    <row r="105" spans="1:12" x14ac:dyDescent="0.25">
      <c r="A105" s="11"/>
      <c r="F105" s="11"/>
      <c r="G105" s="12"/>
      <c r="H105" s="12"/>
      <c r="I105" s="13"/>
      <c r="K105" s="14" t="str">
        <f>IF($A105="","",(G105-H105))</f>
        <v/>
      </c>
      <c r="L105" s="15" t="str">
        <f>IF($A105="","",IF(OR((D105="Paid")),"",(TODAY()-A105)))</f>
        <v/>
      </c>
    </row>
    <row r="106" spans="1:12" x14ac:dyDescent="0.25">
      <c r="A106" s="11"/>
      <c r="F106" s="11"/>
      <c r="G106" s="12"/>
      <c r="H106" s="12"/>
      <c r="I106" s="13"/>
      <c r="K106" s="14" t="str">
        <f>IF($A106="","",(G106-H106))</f>
        <v/>
      </c>
      <c r="L106" s="15" t="str">
        <f>IF($A106="","",IF(OR((D106="Paid")),"",(TODAY()-A106)))</f>
        <v/>
      </c>
    </row>
    <row r="107" spans="1:12" x14ac:dyDescent="0.25">
      <c r="A107" s="11"/>
      <c r="F107" s="11"/>
      <c r="G107" s="12"/>
      <c r="H107" s="12"/>
      <c r="I107" s="13"/>
      <c r="K107" s="14" t="str">
        <f>IF($A107="","",(G107-H107))</f>
        <v/>
      </c>
      <c r="L107" s="15" t="str">
        <f>IF($A107="","",IF(OR((D107="Paid")),"",(TODAY()-A107)))</f>
        <v/>
      </c>
    </row>
    <row r="108" spans="1:12" x14ac:dyDescent="0.25">
      <c r="A108" s="11"/>
      <c r="F108" s="11"/>
      <c r="G108" s="12"/>
      <c r="H108" s="12"/>
      <c r="I108" s="13"/>
      <c r="K108" s="14" t="str">
        <f>IF($A108="","",(G108-H108))</f>
        <v/>
      </c>
      <c r="L108" s="15" t="str">
        <f>IF($A108="","",IF(OR((D108="Paid")),"",(TODAY()-A108)))</f>
        <v/>
      </c>
    </row>
    <row r="109" spans="1:12" x14ac:dyDescent="0.25">
      <c r="A109" s="11"/>
      <c r="F109" s="11"/>
      <c r="G109" s="12"/>
      <c r="H109" s="12"/>
      <c r="I109" s="13"/>
      <c r="K109" s="14" t="str">
        <f>IF($A109="","",(G109-H109))</f>
        <v/>
      </c>
      <c r="L109" s="15" t="str">
        <f>IF($A109="","",IF(OR((D109="Paid")),"",(TODAY()-A109)))</f>
        <v/>
      </c>
    </row>
    <row r="110" spans="1:12" x14ac:dyDescent="0.25">
      <c r="A110" s="11"/>
      <c r="F110" s="11"/>
      <c r="G110" s="12"/>
      <c r="H110" s="12"/>
      <c r="I110" s="13"/>
      <c r="K110" s="14" t="str">
        <f>IF($A110="","",(G110-H110))</f>
        <v/>
      </c>
      <c r="L110" s="15" t="str">
        <f>IF($A110="","",IF(OR((D110="Paid")),"",(TODAY()-A110)))</f>
        <v/>
      </c>
    </row>
    <row r="111" spans="1:12" x14ac:dyDescent="0.25">
      <c r="A111" s="11"/>
      <c r="F111" s="11"/>
      <c r="G111" s="12"/>
      <c r="H111" s="12"/>
      <c r="I111" s="13"/>
      <c r="K111" s="14" t="str">
        <f>IF($A111="","",(G111-H111))</f>
        <v/>
      </c>
      <c r="L111" s="15" t="str">
        <f>IF($A111="","",IF(OR((D111="Paid")),"",(TODAY()-A111)))</f>
        <v/>
      </c>
    </row>
    <row r="112" spans="1:12" x14ac:dyDescent="0.25">
      <c r="A112" s="11"/>
      <c r="F112" s="11"/>
      <c r="G112" s="12"/>
      <c r="H112" s="12"/>
      <c r="I112" s="13"/>
      <c r="K112" s="14" t="str">
        <f>IF($A112="","",(G112-H112))</f>
        <v/>
      </c>
      <c r="L112" s="15" t="str">
        <f>IF($A112="","",IF(OR((D112="Paid")),"",(TODAY()-A112)))</f>
        <v/>
      </c>
    </row>
    <row r="113" spans="1:12" x14ac:dyDescent="0.25">
      <c r="A113" s="11"/>
      <c r="F113" s="11"/>
      <c r="G113" s="12"/>
      <c r="H113" s="12"/>
      <c r="I113" s="13"/>
      <c r="K113" s="14" t="str">
        <f>IF($A113="","",(G113-H113))</f>
        <v/>
      </c>
      <c r="L113" s="15" t="str">
        <f>IF($A113="","",IF(OR((D113="Paid")),"",(TODAY()-A113)))</f>
        <v/>
      </c>
    </row>
    <row r="114" spans="1:12" x14ac:dyDescent="0.25">
      <c r="A114" s="11"/>
      <c r="F114" s="11"/>
      <c r="G114" s="12"/>
      <c r="H114" s="12"/>
      <c r="I114" s="13"/>
      <c r="K114" s="14" t="str">
        <f>IF($A114="","",(G114-H114))</f>
        <v/>
      </c>
      <c r="L114" s="15" t="str">
        <f>IF($A114="","",IF(OR((D114="Paid")),"",(TODAY()-A114)))</f>
        <v/>
      </c>
    </row>
    <row r="115" spans="1:12" x14ac:dyDescent="0.25">
      <c r="A115" s="11"/>
      <c r="F115" s="11"/>
      <c r="G115" s="12"/>
      <c r="H115" s="12"/>
      <c r="I115" s="13"/>
      <c r="K115" s="14" t="str">
        <f>IF($A115="","",(G115-H115))</f>
        <v/>
      </c>
      <c r="L115" s="15" t="str">
        <f>IF($A115="","",IF(OR((D115="Paid")),"",(TODAY()-A115)))</f>
        <v/>
      </c>
    </row>
    <row r="116" spans="1:12" x14ac:dyDescent="0.25">
      <c r="A116" s="11"/>
      <c r="F116" s="11"/>
      <c r="G116" s="12"/>
      <c r="H116" s="12"/>
      <c r="I116" s="13"/>
      <c r="K116" s="14" t="str">
        <f>IF($A116="","",(G116-H116))</f>
        <v/>
      </c>
      <c r="L116" s="15" t="str">
        <f>IF($A116="","",IF(OR((D116="Paid")),"",(TODAY()-A116)))</f>
        <v/>
      </c>
    </row>
    <row r="117" spans="1:12" x14ac:dyDescent="0.25">
      <c r="A117" s="11"/>
      <c r="F117" s="11"/>
      <c r="G117" s="12"/>
      <c r="H117" s="12"/>
      <c r="I117" s="13"/>
      <c r="K117" s="14" t="str">
        <f>IF($A117="","",(G117-H117))</f>
        <v/>
      </c>
      <c r="L117" s="15" t="str">
        <f>IF($A117="","",IF(OR((D117="Paid")),"",(TODAY()-A117)))</f>
        <v/>
      </c>
    </row>
    <row r="118" spans="1:12" x14ac:dyDescent="0.25">
      <c r="A118" s="11"/>
      <c r="F118" s="11"/>
      <c r="G118" s="12"/>
      <c r="H118" s="12"/>
      <c r="I118" s="13"/>
      <c r="K118" s="14" t="str">
        <f>IF($A118="","",(G118-H118))</f>
        <v/>
      </c>
      <c r="L118" s="15" t="str">
        <f>IF($A118="","",IF(OR((D118="Paid")),"",(TODAY()-A118)))</f>
        <v/>
      </c>
    </row>
    <row r="119" spans="1:12" x14ac:dyDescent="0.25">
      <c r="A119" s="11"/>
      <c r="F119" s="11"/>
      <c r="G119" s="12"/>
      <c r="H119" s="12"/>
      <c r="I119" s="13"/>
      <c r="K119" s="14" t="str">
        <f>IF($A119="","",(G119-H119))</f>
        <v/>
      </c>
      <c r="L119" s="15" t="str">
        <f>IF($A119="","",IF(OR((D119="Paid")),"",(TODAY()-A119)))</f>
        <v/>
      </c>
    </row>
    <row r="120" spans="1:12" x14ac:dyDescent="0.25">
      <c r="A120" s="11"/>
      <c r="F120" s="11"/>
      <c r="G120" s="12"/>
      <c r="H120" s="12"/>
      <c r="I120" s="13"/>
      <c r="K120" s="14" t="str">
        <f>IF($A120="","",(G120-H120))</f>
        <v/>
      </c>
      <c r="L120" s="15" t="str">
        <f>IF($A120="","",IF(OR((D120="Paid")),"",(TODAY()-A120)))</f>
        <v/>
      </c>
    </row>
    <row r="121" spans="1:12" x14ac:dyDescent="0.25">
      <c r="A121" s="11"/>
      <c r="F121" s="11"/>
      <c r="G121" s="12"/>
      <c r="H121" s="12"/>
      <c r="I121" s="13"/>
      <c r="K121" s="14" t="str">
        <f>IF($A121="","",(G121-H121))</f>
        <v/>
      </c>
      <c r="L121" s="15" t="str">
        <f>IF($A121="","",IF(OR((D121="Paid")),"",(TODAY()-A121)))</f>
        <v/>
      </c>
    </row>
    <row r="122" spans="1:12" x14ac:dyDescent="0.25">
      <c r="A122" s="11"/>
      <c r="F122" s="11"/>
      <c r="G122" s="12"/>
      <c r="H122" s="12"/>
      <c r="I122" s="13"/>
      <c r="K122" s="14" t="str">
        <f>IF($A122="","",(G122-H122))</f>
        <v/>
      </c>
      <c r="L122" s="15" t="str">
        <f>IF($A122="","",IF(OR((D122="Paid")),"",(TODAY()-A122)))</f>
        <v/>
      </c>
    </row>
    <row r="123" spans="1:12" x14ac:dyDescent="0.25">
      <c r="A123" s="11"/>
      <c r="F123" s="11"/>
      <c r="G123" s="12"/>
      <c r="H123" s="12"/>
      <c r="I123" s="13"/>
      <c r="K123" s="14" t="str">
        <f>IF($A123="","",(G123-H123))</f>
        <v/>
      </c>
      <c r="L123" s="15" t="str">
        <f>IF($A123="","",IF(OR((D123="Paid")),"",(TODAY()-A123)))</f>
        <v/>
      </c>
    </row>
    <row r="124" spans="1:12" x14ac:dyDescent="0.25">
      <c r="A124" s="11"/>
      <c r="F124" s="11"/>
      <c r="G124" s="12"/>
      <c r="H124" s="12"/>
      <c r="I124" s="13"/>
      <c r="K124" s="14" t="str">
        <f>IF($A124="","",(G124-H124))</f>
        <v/>
      </c>
      <c r="L124" s="15" t="str">
        <f>IF($A124="","",IF(OR((D124="Paid")),"",(TODAY()-A124)))</f>
        <v/>
      </c>
    </row>
    <row r="125" spans="1:12" x14ac:dyDescent="0.25">
      <c r="A125" s="11"/>
      <c r="F125" s="11"/>
      <c r="G125" s="12"/>
      <c r="H125" s="12"/>
      <c r="I125" s="13"/>
      <c r="K125" s="14" t="str">
        <f>IF($A125="","",(G125-H125))</f>
        <v/>
      </c>
      <c r="L125" s="15" t="str">
        <f>IF($A125="","",IF(OR((D125="Paid")),"",(TODAY()-A125)))</f>
        <v/>
      </c>
    </row>
    <row r="126" spans="1:12" x14ac:dyDescent="0.25">
      <c r="A126" s="11"/>
      <c r="F126" s="11"/>
      <c r="G126" s="12"/>
      <c r="H126" s="12"/>
      <c r="I126" s="13"/>
      <c r="K126" s="14" t="str">
        <f>IF($A126="","",(G126-H126))</f>
        <v/>
      </c>
      <c r="L126" s="15" t="str">
        <f>IF($A126="","",IF(OR((D126="Paid")),"",(TODAY()-A126)))</f>
        <v/>
      </c>
    </row>
    <row r="127" spans="1:12" x14ac:dyDescent="0.25">
      <c r="A127" s="11"/>
      <c r="F127" s="11"/>
      <c r="G127" s="12"/>
      <c r="H127" s="12"/>
      <c r="I127" s="13"/>
      <c r="K127" s="14" t="str">
        <f>IF($A127="","",(G127-H127))</f>
        <v/>
      </c>
      <c r="L127" s="15" t="str">
        <f>IF($A127="","",IF(OR((D127="Paid")),"",(TODAY()-A127)))</f>
        <v/>
      </c>
    </row>
    <row r="128" spans="1:12" x14ac:dyDescent="0.25">
      <c r="A128" s="11"/>
      <c r="F128" s="11"/>
      <c r="G128" s="12"/>
      <c r="H128" s="12"/>
      <c r="I128" s="13"/>
      <c r="K128" s="14" t="str">
        <f>IF($A128="","",(G128-H128))</f>
        <v/>
      </c>
      <c r="L128" s="15" t="str">
        <f>IF($A128="","",IF(OR((D128="Paid")),"",(TODAY()-A128)))</f>
        <v/>
      </c>
    </row>
    <row r="129" spans="1:12" x14ac:dyDescent="0.25">
      <c r="A129" s="11"/>
      <c r="F129" s="11"/>
      <c r="G129" s="12"/>
      <c r="H129" s="12"/>
      <c r="I129" s="13"/>
      <c r="K129" s="14" t="str">
        <f>IF($A129="","",(G129-H129))</f>
        <v/>
      </c>
      <c r="L129" s="15" t="str">
        <f>IF($A129="","",IF(OR((D129="Paid")),"",(TODAY()-A129)))</f>
        <v/>
      </c>
    </row>
    <row r="130" spans="1:12" x14ac:dyDescent="0.25">
      <c r="A130" s="11"/>
      <c r="F130" s="11"/>
      <c r="G130" s="12"/>
      <c r="H130" s="12"/>
      <c r="I130" s="13"/>
      <c r="K130" s="14" t="str">
        <f>IF($A130="","",(G130-H130))</f>
        <v/>
      </c>
      <c r="L130" s="15" t="str">
        <f>IF($A130="","",IF(OR((D130="Paid")),"",(TODAY()-A130)))</f>
        <v/>
      </c>
    </row>
    <row r="131" spans="1:12" x14ac:dyDescent="0.25">
      <c r="A131" s="11"/>
      <c r="F131" s="11"/>
      <c r="G131" s="12"/>
      <c r="H131" s="12"/>
      <c r="I131" s="13"/>
      <c r="K131" s="14" t="str">
        <f>IF($A131="","",(G131-H131))</f>
        <v/>
      </c>
      <c r="L131" s="15" t="str">
        <f>IF($A131="","",IF(OR((D131="Paid")),"",(TODAY()-A131)))</f>
        <v/>
      </c>
    </row>
    <row r="132" spans="1:12" x14ac:dyDescent="0.25">
      <c r="A132" s="11"/>
      <c r="F132" s="11"/>
      <c r="G132" s="12"/>
      <c r="H132" s="12"/>
      <c r="I132" s="13"/>
      <c r="K132" s="14" t="str">
        <f>IF($A132="","",(G132-H132))</f>
        <v/>
      </c>
      <c r="L132" s="15" t="str">
        <f>IF($A132="","",IF(OR((D132="Paid")),"",(TODAY()-A132)))</f>
        <v/>
      </c>
    </row>
    <row r="133" spans="1:12" x14ac:dyDescent="0.25">
      <c r="A133" s="11"/>
      <c r="F133" s="11"/>
      <c r="G133" s="12"/>
      <c r="H133" s="12"/>
      <c r="I133" s="13"/>
      <c r="K133" s="14" t="str">
        <f>IF($A133="","",(G133-H133))</f>
        <v/>
      </c>
      <c r="L133" s="15" t="str">
        <f>IF($A133="","",IF(OR((D133="Paid")),"",(TODAY()-A133)))</f>
        <v/>
      </c>
    </row>
    <row r="134" spans="1:12" x14ac:dyDescent="0.25">
      <c r="A134" s="11"/>
      <c r="F134" s="11"/>
      <c r="G134" s="12"/>
      <c r="H134" s="12"/>
      <c r="I134" s="13"/>
      <c r="K134" s="14" t="str">
        <f>IF($A134="","",(G134-H134))</f>
        <v/>
      </c>
      <c r="L134" s="15" t="str">
        <f>IF($A134="","",IF(OR((D134="Paid")),"",(TODAY()-A134)))</f>
        <v/>
      </c>
    </row>
    <row r="135" spans="1:12" x14ac:dyDescent="0.25">
      <c r="A135" s="11"/>
      <c r="F135" s="11"/>
      <c r="G135" s="12"/>
      <c r="H135" s="12"/>
      <c r="I135" s="13"/>
      <c r="K135" s="14" t="str">
        <f>IF($A135="","",(G135-H135))</f>
        <v/>
      </c>
      <c r="L135" s="15" t="str">
        <f>IF($A135="","",IF(OR((D135="Paid")),"",(TODAY()-A135)))</f>
        <v/>
      </c>
    </row>
    <row r="136" spans="1:12" x14ac:dyDescent="0.25">
      <c r="A136" s="11"/>
      <c r="F136" s="11"/>
      <c r="G136" s="12"/>
      <c r="H136" s="12"/>
      <c r="I136" s="13"/>
      <c r="K136" s="14" t="str">
        <f>IF($A136="","",(G136-H136))</f>
        <v/>
      </c>
      <c r="L136" s="15" t="str">
        <f>IF($A136="","",IF(OR((D136="Paid")),"",(TODAY()-A136)))</f>
        <v/>
      </c>
    </row>
    <row r="137" spans="1:12" x14ac:dyDescent="0.25">
      <c r="A137" s="11"/>
      <c r="F137" s="11"/>
      <c r="G137" s="12"/>
      <c r="H137" s="12"/>
      <c r="I137" s="13"/>
      <c r="K137" s="14" t="str">
        <f>IF($A137="","",(G137-H137))</f>
        <v/>
      </c>
      <c r="L137" s="15" t="str">
        <f>IF($A137="","",IF(OR((D137="Paid")),"",(TODAY()-A137)))</f>
        <v/>
      </c>
    </row>
    <row r="138" spans="1:12" x14ac:dyDescent="0.25">
      <c r="A138" s="11"/>
      <c r="F138" s="11"/>
      <c r="G138" s="12"/>
      <c r="H138" s="12"/>
      <c r="I138" s="13"/>
      <c r="K138" s="14" t="str">
        <f>IF($A138="","",(G138-H138))</f>
        <v/>
      </c>
      <c r="L138" s="15" t="str">
        <f>IF($A138="","",IF(OR((D138="Paid")),"",(TODAY()-A138)))</f>
        <v/>
      </c>
    </row>
    <row r="139" spans="1:12" x14ac:dyDescent="0.25">
      <c r="A139" s="11"/>
      <c r="F139" s="11"/>
      <c r="G139" s="12"/>
      <c r="H139" s="12"/>
      <c r="I139" s="13"/>
      <c r="K139" s="14" t="str">
        <f>IF($A139="","",(G139-H139))</f>
        <v/>
      </c>
      <c r="L139" s="15" t="str">
        <f>IF($A139="","",IF(OR((D139="Paid")),"",(TODAY()-A139)))</f>
        <v/>
      </c>
    </row>
    <row r="140" spans="1:12" x14ac:dyDescent="0.25">
      <c r="A140" s="11"/>
      <c r="F140" s="11"/>
      <c r="G140" s="12"/>
      <c r="H140" s="12"/>
      <c r="I140" s="13"/>
      <c r="K140" s="14" t="str">
        <f>IF($A140="","",(G140-H140))</f>
        <v/>
      </c>
      <c r="L140" s="15" t="str">
        <f>IF($A140="","",IF(OR((D140="Paid")),"",(TODAY()-A140)))</f>
        <v/>
      </c>
    </row>
    <row r="141" spans="1:12" x14ac:dyDescent="0.25">
      <c r="A141" s="11"/>
      <c r="F141" s="11"/>
      <c r="G141" s="12"/>
      <c r="H141" s="12"/>
      <c r="I141" s="13"/>
      <c r="K141" s="14" t="str">
        <f>IF($A141="","",(G141-H141))</f>
        <v/>
      </c>
      <c r="L141" s="15" t="str">
        <f>IF($A141="","",IF(OR((D141="Paid")),"",(TODAY()-A141)))</f>
        <v/>
      </c>
    </row>
    <row r="142" spans="1:12" x14ac:dyDescent="0.25">
      <c r="A142" s="11"/>
      <c r="F142" s="11"/>
      <c r="G142" s="12"/>
      <c r="H142" s="12"/>
      <c r="I142" s="13"/>
      <c r="K142" s="14" t="str">
        <f>IF($A142="","",(G142-H142))</f>
        <v/>
      </c>
      <c r="L142" s="15" t="str">
        <f>IF($A142="","",IF(OR((D142="Paid")),"",(TODAY()-A142)))</f>
        <v/>
      </c>
    </row>
    <row r="143" spans="1:12" x14ac:dyDescent="0.25">
      <c r="A143" s="11"/>
      <c r="F143" s="11"/>
      <c r="G143" s="12"/>
      <c r="H143" s="12"/>
      <c r="I143" s="13"/>
      <c r="K143" s="14" t="str">
        <f>IF($A143="","",(G143-H143))</f>
        <v/>
      </c>
      <c r="L143" s="15" t="str">
        <f>IF($A143="","",IF(OR((D143="Paid")),"",(TODAY()-A143)))</f>
        <v/>
      </c>
    </row>
    <row r="144" spans="1:12" x14ac:dyDescent="0.25">
      <c r="A144" s="11"/>
      <c r="F144" s="11"/>
      <c r="G144" s="12"/>
      <c r="H144" s="12"/>
      <c r="I144" s="13"/>
      <c r="K144" s="14" t="str">
        <f>IF($A144="","",(G144-H144))</f>
        <v/>
      </c>
      <c r="L144" s="15" t="str">
        <f>IF($A144="","",IF(OR((D144="Paid")),"",(TODAY()-A144)))</f>
        <v/>
      </c>
    </row>
    <row r="145" spans="1:12" x14ac:dyDescent="0.25">
      <c r="A145" s="11"/>
      <c r="F145" s="11"/>
      <c r="G145" s="12"/>
      <c r="H145" s="12"/>
      <c r="I145" s="13"/>
      <c r="K145" s="14" t="str">
        <f>IF($A145="","",(G145-H145))</f>
        <v/>
      </c>
      <c r="L145" s="15" t="str">
        <f>IF($A145="","",IF(OR((D145="Paid")),"",(TODAY()-A145)))</f>
        <v/>
      </c>
    </row>
    <row r="146" spans="1:12" x14ac:dyDescent="0.25">
      <c r="A146" s="11"/>
      <c r="F146" s="11"/>
      <c r="G146" s="12"/>
      <c r="H146" s="12"/>
      <c r="I146" s="13"/>
      <c r="K146" s="14" t="str">
        <f>IF($A146="","",(G146-H146))</f>
        <v/>
      </c>
      <c r="L146" s="15" t="str">
        <f>IF($A146="","",IF(OR((D146="Paid")),"",(TODAY()-A146)))</f>
        <v/>
      </c>
    </row>
    <row r="147" spans="1:12" x14ac:dyDescent="0.25">
      <c r="A147" s="11"/>
      <c r="F147" s="11"/>
      <c r="G147" s="12"/>
      <c r="H147" s="12"/>
      <c r="I147" s="13"/>
      <c r="K147" s="14" t="str">
        <f>IF($A147="","",(G147-H147))</f>
        <v/>
      </c>
      <c r="L147" s="15" t="str">
        <f>IF($A147="","",IF(OR((D147="Paid")),"",(TODAY()-A147)))</f>
        <v/>
      </c>
    </row>
    <row r="148" spans="1:12" x14ac:dyDescent="0.25">
      <c r="A148" s="11"/>
      <c r="F148" s="11"/>
      <c r="G148" s="12"/>
      <c r="H148" s="12"/>
      <c r="I148" s="13"/>
      <c r="K148" s="14" t="str">
        <f>IF($A148="","",(G148-H148))</f>
        <v/>
      </c>
      <c r="L148" s="15" t="str">
        <f>IF($A148="","",IF(OR((D148="Paid")),"",(TODAY()-A148)))</f>
        <v/>
      </c>
    </row>
    <row r="149" spans="1:12" x14ac:dyDescent="0.25">
      <c r="A149" s="11"/>
      <c r="F149" s="11"/>
      <c r="G149" s="12"/>
      <c r="H149" s="12"/>
      <c r="I149" s="13"/>
      <c r="K149" s="14" t="str">
        <f>IF($A149="","",(G149-H149))</f>
        <v/>
      </c>
      <c r="L149" s="15" t="str">
        <f>IF($A149="","",IF(OR((D149="Paid")),"",(TODAY()-A149)))</f>
        <v/>
      </c>
    </row>
    <row r="150" spans="1:12" x14ac:dyDescent="0.25">
      <c r="A150" s="11"/>
      <c r="F150" s="11"/>
      <c r="G150" s="12"/>
      <c r="H150" s="12"/>
      <c r="I150" s="13"/>
      <c r="K150" s="14" t="str">
        <f>IF($A150="","",(G150-H150))</f>
        <v/>
      </c>
      <c r="L150" s="15" t="str">
        <f>IF($A150="","",IF(OR((D150="Paid")),"",(TODAY()-A150)))</f>
        <v/>
      </c>
    </row>
    <row r="151" spans="1:12" x14ac:dyDescent="0.25">
      <c r="A151" s="11"/>
      <c r="F151" s="11"/>
      <c r="G151" s="12"/>
      <c r="H151" s="12"/>
      <c r="I151" s="13"/>
      <c r="K151" s="14" t="str">
        <f>IF($A151="","",(G151-H151))</f>
        <v/>
      </c>
      <c r="L151" s="15" t="str">
        <f>IF($A151="","",IF(OR((D151="Paid")),"",(TODAY()-A151)))</f>
        <v/>
      </c>
    </row>
    <row r="152" spans="1:12" x14ac:dyDescent="0.25">
      <c r="A152" s="11"/>
      <c r="F152" s="11"/>
      <c r="G152" s="12"/>
      <c r="H152" s="12"/>
      <c r="I152" s="13"/>
      <c r="K152" s="14" t="str">
        <f>IF($A152="","",(G152-H152))</f>
        <v/>
      </c>
      <c r="L152" s="15" t="str">
        <f>IF($A152="","",IF(OR((D152="Paid")),"",(TODAY()-A152)))</f>
        <v/>
      </c>
    </row>
    <row r="153" spans="1:12" x14ac:dyDescent="0.25">
      <c r="A153" s="11"/>
      <c r="F153" s="11"/>
      <c r="G153" s="12"/>
      <c r="H153" s="12"/>
      <c r="I153" s="13"/>
      <c r="K153" s="14" t="str">
        <f>IF($A153="","",(G153-H153))</f>
        <v/>
      </c>
      <c r="L153" s="15" t="str">
        <f>IF($A153="","",IF(OR((D153="Paid")),"",(TODAY()-A153)))</f>
        <v/>
      </c>
    </row>
    <row r="154" spans="1:12" x14ac:dyDescent="0.25">
      <c r="A154" s="11"/>
      <c r="F154" s="11"/>
      <c r="G154" s="12"/>
      <c r="H154" s="12"/>
      <c r="I154" s="13"/>
      <c r="K154" s="14" t="str">
        <f>IF($A154="","",(G154-H154))</f>
        <v/>
      </c>
      <c r="L154" s="15" t="str">
        <f>IF($A154="","",IF(OR((D154="Paid")),"",(TODAY()-A154)))</f>
        <v/>
      </c>
    </row>
    <row r="155" spans="1:12" x14ac:dyDescent="0.25">
      <c r="A155" s="11"/>
      <c r="F155" s="11"/>
      <c r="G155" s="12"/>
      <c r="H155" s="12"/>
      <c r="I155" s="13"/>
      <c r="K155" s="14" t="str">
        <f>IF($A155="","",(G155-H155))</f>
        <v/>
      </c>
      <c r="L155" s="15" t="str">
        <f>IF($A155="","",IF(OR((D155="Paid")),"",(TODAY()-A155)))</f>
        <v/>
      </c>
    </row>
    <row r="156" spans="1:12" x14ac:dyDescent="0.25">
      <c r="A156" s="11"/>
      <c r="F156" s="11"/>
      <c r="G156" s="12"/>
      <c r="H156" s="12"/>
      <c r="I156" s="13"/>
      <c r="K156" s="14" t="str">
        <f>IF($A156="","",(G156-H156))</f>
        <v/>
      </c>
      <c r="L156" s="15" t="str">
        <f>IF($A156="","",IF(OR((D156="Paid")),"",(TODAY()-A156)))</f>
        <v/>
      </c>
    </row>
    <row r="157" spans="1:12" x14ac:dyDescent="0.25">
      <c r="A157" s="11"/>
      <c r="F157" s="11"/>
      <c r="G157" s="12"/>
      <c r="H157" s="12"/>
      <c r="I157" s="13"/>
      <c r="K157" s="14" t="str">
        <f>IF($A157="","",(G157-H157))</f>
        <v/>
      </c>
      <c r="L157" s="15" t="str">
        <f>IF($A157="","",IF(OR((D157="Paid")),"",(TODAY()-A157)))</f>
        <v/>
      </c>
    </row>
    <row r="158" spans="1:12" x14ac:dyDescent="0.25">
      <c r="A158" s="11"/>
      <c r="F158" s="11"/>
      <c r="G158" s="12"/>
      <c r="H158" s="12"/>
      <c r="I158" s="13"/>
      <c r="K158" s="14" t="str">
        <f>IF($A158="","",(G158-H158))</f>
        <v/>
      </c>
      <c r="L158" s="15" t="str">
        <f>IF($A158="","",IF(OR((D158="Paid")),"",(TODAY()-A158)))</f>
        <v/>
      </c>
    </row>
    <row r="159" spans="1:12" x14ac:dyDescent="0.25">
      <c r="A159" s="11"/>
      <c r="F159" s="11"/>
      <c r="G159" s="12"/>
      <c r="H159" s="12"/>
      <c r="I159" s="13"/>
      <c r="K159" s="14" t="str">
        <f>IF($A159="","",(G159-H159))</f>
        <v/>
      </c>
      <c r="L159" s="15" t="str">
        <f>IF($A159="","",IF(OR((D159="Paid")),"",(TODAY()-A159)))</f>
        <v/>
      </c>
    </row>
    <row r="160" spans="1:12" x14ac:dyDescent="0.25">
      <c r="A160" s="11"/>
      <c r="F160" s="11"/>
      <c r="G160" s="12"/>
      <c r="H160" s="12"/>
      <c r="I160" s="13"/>
      <c r="K160" s="14" t="str">
        <f>IF($A160="","",(G160-H160))</f>
        <v/>
      </c>
      <c r="L160" s="15" t="str">
        <f>IF($A160="","",IF(OR((D160="Paid")),"",(TODAY()-A160)))</f>
        <v/>
      </c>
    </row>
    <row r="161" spans="1:12" x14ac:dyDescent="0.25">
      <c r="A161" s="11"/>
      <c r="F161" s="11"/>
      <c r="G161" s="12"/>
      <c r="H161" s="12"/>
      <c r="I161" s="13"/>
      <c r="K161" s="14" t="str">
        <f>IF($A161="","",(G161-H161))</f>
        <v/>
      </c>
      <c r="L161" s="15" t="str">
        <f>IF($A161="","",IF(OR((D161="Paid")),"",(TODAY()-A161)))</f>
        <v/>
      </c>
    </row>
    <row r="162" spans="1:12" x14ac:dyDescent="0.25">
      <c r="A162" s="11"/>
      <c r="F162" s="11"/>
      <c r="G162" s="12"/>
      <c r="H162" s="12"/>
      <c r="I162" s="13"/>
      <c r="K162" s="14" t="str">
        <f>IF($A162="","",(G162-H162))</f>
        <v/>
      </c>
      <c r="L162" s="15" t="str">
        <f>IF($A162="","",IF(OR((D162="Paid")),"",(TODAY()-A162)))</f>
        <v/>
      </c>
    </row>
    <row r="163" spans="1:12" x14ac:dyDescent="0.25">
      <c r="A163" s="11"/>
      <c r="F163" s="11"/>
      <c r="G163" s="12"/>
      <c r="H163" s="12"/>
      <c r="I163" s="13"/>
      <c r="K163" s="14" t="str">
        <f>IF($A163="","",(G163-H163))</f>
        <v/>
      </c>
      <c r="L163" s="15" t="str">
        <f>IF($A163="","",IF(OR((D163="Paid")),"",(TODAY()-A163)))</f>
        <v/>
      </c>
    </row>
    <row r="164" spans="1:12" x14ac:dyDescent="0.25">
      <c r="A164" s="11"/>
      <c r="F164" s="11"/>
      <c r="G164" s="12"/>
      <c r="H164" s="12"/>
      <c r="I164" s="13"/>
      <c r="K164" s="14" t="str">
        <f>IF($A164="","",(G164-H164))</f>
        <v/>
      </c>
      <c r="L164" s="15" t="str">
        <f>IF($A164="","",IF(OR((D164="Paid")),"",(TODAY()-A164)))</f>
        <v/>
      </c>
    </row>
    <row r="165" spans="1:12" x14ac:dyDescent="0.25">
      <c r="A165" s="11"/>
      <c r="F165" s="11"/>
      <c r="G165" s="12"/>
      <c r="H165" s="12"/>
      <c r="I165" s="13"/>
      <c r="K165" s="14" t="str">
        <f>IF($A165="","",(G165-H165))</f>
        <v/>
      </c>
      <c r="L165" s="15" t="str">
        <f>IF($A165="","",IF(OR((D165="Paid")),"",(TODAY()-A165)))</f>
        <v/>
      </c>
    </row>
    <row r="166" spans="1:12" x14ac:dyDescent="0.25">
      <c r="A166" s="11"/>
      <c r="F166" s="11"/>
      <c r="G166" s="12"/>
      <c r="H166" s="12"/>
      <c r="I166" s="13"/>
      <c r="K166" s="14" t="str">
        <f>IF($A166="","",(G166-H166))</f>
        <v/>
      </c>
      <c r="L166" s="15" t="str">
        <f>IF($A166="","",IF(OR((D166="Paid")),"",(TODAY()-A166)))</f>
        <v/>
      </c>
    </row>
    <row r="167" spans="1:12" x14ac:dyDescent="0.25">
      <c r="A167" s="11"/>
      <c r="F167" s="11"/>
      <c r="G167" s="12"/>
      <c r="H167" s="12"/>
      <c r="I167" s="13"/>
      <c r="K167" s="14" t="str">
        <f>IF($A167="","",(G167-H167))</f>
        <v/>
      </c>
      <c r="L167" s="15" t="str">
        <f>IF($A167="","",IF(OR((D167="Paid")),"",(TODAY()-A167)))</f>
        <v/>
      </c>
    </row>
    <row r="168" spans="1:12" x14ac:dyDescent="0.25">
      <c r="A168" s="11"/>
      <c r="F168" s="11"/>
      <c r="G168" s="12"/>
      <c r="H168" s="12"/>
      <c r="I168" s="13"/>
      <c r="K168" s="14" t="str">
        <f>IF($A168="","",(G168-H168))</f>
        <v/>
      </c>
      <c r="L168" s="15" t="str">
        <f>IF($A168="","",IF(OR((D168="Paid")),"",(TODAY()-A168)))</f>
        <v/>
      </c>
    </row>
    <row r="169" spans="1:12" x14ac:dyDescent="0.25">
      <c r="A169" s="11"/>
      <c r="F169" s="11"/>
      <c r="G169" s="12"/>
      <c r="H169" s="12"/>
      <c r="I169" s="13"/>
      <c r="K169" s="14" t="str">
        <f>IF($A169="","",(G169-H169))</f>
        <v/>
      </c>
      <c r="L169" s="15" t="str">
        <f>IF($A169="","",IF(OR((D169="Paid")),"",(TODAY()-A169)))</f>
        <v/>
      </c>
    </row>
    <row r="170" spans="1:12" x14ac:dyDescent="0.25">
      <c r="A170" s="11"/>
      <c r="F170" s="11"/>
      <c r="G170" s="12"/>
      <c r="H170" s="12"/>
      <c r="I170" s="13"/>
      <c r="K170" s="14" t="str">
        <f>IF($A170="","",(G170-H170))</f>
        <v/>
      </c>
      <c r="L170" s="15" t="str">
        <f>IF($A170="","",IF(OR((D170="Paid")),"",(TODAY()-A170)))</f>
        <v/>
      </c>
    </row>
    <row r="171" spans="1:12" x14ac:dyDescent="0.25">
      <c r="A171" s="11"/>
      <c r="F171" s="11"/>
      <c r="G171" s="12"/>
      <c r="H171" s="12"/>
      <c r="I171" s="13"/>
      <c r="K171" s="14" t="str">
        <f>IF($A171="","",(G171-H171))</f>
        <v/>
      </c>
      <c r="L171" s="15" t="str">
        <f>IF($A171="","",IF(OR((D171="Paid")),"",(TODAY()-A171)))</f>
        <v/>
      </c>
    </row>
    <row r="172" spans="1:12" x14ac:dyDescent="0.25">
      <c r="A172" s="11"/>
      <c r="F172" s="11"/>
      <c r="G172" s="12"/>
      <c r="H172" s="12"/>
      <c r="I172" s="13"/>
      <c r="K172" s="14" t="str">
        <f>IF($A172="","",(G172-H172))</f>
        <v/>
      </c>
      <c r="L172" s="15" t="str">
        <f>IF($A172="","",IF(OR((D172="Paid")),"",(TODAY()-A172)))</f>
        <v/>
      </c>
    </row>
    <row r="173" spans="1:12" x14ac:dyDescent="0.25">
      <c r="A173" s="11"/>
      <c r="F173" s="11"/>
      <c r="G173" s="12"/>
      <c r="H173" s="12"/>
      <c r="I173" s="13"/>
      <c r="K173" s="14" t="str">
        <f>IF($A173="","",(G173-H173))</f>
        <v/>
      </c>
      <c r="L173" s="15" t="str">
        <f>IF($A173="","",IF(OR((D173="Paid")),"",(TODAY()-A173)))</f>
        <v/>
      </c>
    </row>
    <row r="174" spans="1:12" x14ac:dyDescent="0.25">
      <c r="A174" s="11"/>
      <c r="F174" s="11"/>
      <c r="G174" s="12"/>
      <c r="H174" s="12"/>
      <c r="I174" s="13"/>
      <c r="K174" s="14" t="str">
        <f>IF($A174="","",(G174-H174))</f>
        <v/>
      </c>
      <c r="L174" s="15" t="str">
        <f>IF($A174="","",IF(OR((D174="Paid")),"",(TODAY()-A174)))</f>
        <v/>
      </c>
    </row>
    <row r="175" spans="1:12" x14ac:dyDescent="0.25">
      <c r="A175" s="11"/>
      <c r="F175" s="11"/>
      <c r="G175" s="12"/>
      <c r="H175" s="12"/>
      <c r="I175" s="13"/>
      <c r="K175" s="14" t="str">
        <f>IF($A175="","",(G175-H175))</f>
        <v/>
      </c>
      <c r="L175" s="15" t="str">
        <f>IF($A175="","",IF(OR((D175="Paid")),"",(TODAY()-A175)))</f>
        <v/>
      </c>
    </row>
    <row r="176" spans="1:12" x14ac:dyDescent="0.25">
      <c r="A176" s="11"/>
      <c r="F176" s="11"/>
      <c r="G176" s="12"/>
      <c r="H176" s="12"/>
      <c r="I176" s="13"/>
      <c r="K176" s="14" t="str">
        <f>IF($A176="","",(G176-H176))</f>
        <v/>
      </c>
      <c r="L176" s="15" t="str">
        <f>IF($A176="","",IF(OR((D176="Paid")),"",(TODAY()-A176)))</f>
        <v/>
      </c>
    </row>
    <row r="177" spans="1:12" x14ac:dyDescent="0.25">
      <c r="A177" s="11"/>
      <c r="F177" s="11"/>
      <c r="G177" s="12"/>
      <c r="H177" s="12"/>
      <c r="I177" s="13"/>
      <c r="K177" s="14" t="str">
        <f>IF($A177="","",(G177-H177))</f>
        <v/>
      </c>
      <c r="L177" s="15" t="str">
        <f>IF($A177="","",IF(OR((D177="Paid")),"",(TODAY()-A177)))</f>
        <v/>
      </c>
    </row>
    <row r="178" spans="1:12" x14ac:dyDescent="0.25">
      <c r="A178" s="11"/>
      <c r="F178" s="11"/>
      <c r="G178" s="12"/>
      <c r="H178" s="12"/>
      <c r="I178" s="13"/>
      <c r="K178" s="14" t="str">
        <f>IF($A178="","",(G178-H178))</f>
        <v/>
      </c>
      <c r="L178" s="15" t="str">
        <f>IF($A178="","",IF(OR((D178="Paid")),"",(TODAY()-A178)))</f>
        <v/>
      </c>
    </row>
    <row r="179" spans="1:12" x14ac:dyDescent="0.25">
      <c r="A179" s="11"/>
      <c r="F179" s="11"/>
      <c r="G179" s="12"/>
      <c r="H179" s="12"/>
      <c r="I179" s="13"/>
      <c r="K179" s="14" t="str">
        <f>IF($A179="","",(G179-H179))</f>
        <v/>
      </c>
      <c r="L179" s="15" t="str">
        <f>IF($A179="","",IF(OR((D179="Paid")),"",(TODAY()-A179)))</f>
        <v/>
      </c>
    </row>
    <row r="180" spans="1:12" x14ac:dyDescent="0.25">
      <c r="A180" s="11"/>
      <c r="F180" s="11"/>
      <c r="G180" s="12"/>
      <c r="H180" s="12"/>
      <c r="I180" s="13"/>
      <c r="K180" s="14" t="str">
        <f>IF($A180="","",(G180-H180))</f>
        <v/>
      </c>
      <c r="L180" s="15" t="str">
        <f>IF($A180="","",IF(OR((D180="Paid")),"",(TODAY()-A180)))</f>
        <v/>
      </c>
    </row>
    <row r="181" spans="1:12" x14ac:dyDescent="0.25">
      <c r="A181" s="11"/>
      <c r="F181" s="11"/>
      <c r="G181" s="12"/>
      <c r="H181" s="12"/>
      <c r="I181" s="13"/>
      <c r="K181" s="14" t="str">
        <f>IF($A181="","",(G181-H181))</f>
        <v/>
      </c>
      <c r="L181" s="15" t="str">
        <f>IF($A181="","",IF(OR((D181="Paid")),"",(TODAY()-A181)))</f>
        <v/>
      </c>
    </row>
    <row r="182" spans="1:12" x14ac:dyDescent="0.25">
      <c r="A182" s="11"/>
      <c r="F182" s="11"/>
      <c r="G182" s="12"/>
      <c r="H182" s="12"/>
      <c r="I182" s="13"/>
      <c r="K182" s="14" t="str">
        <f>IF($A182="","",(G182-H182))</f>
        <v/>
      </c>
      <c r="L182" s="15" t="str">
        <f>IF($A182="","",IF(OR((D182="Paid")),"",(TODAY()-A182)))</f>
        <v/>
      </c>
    </row>
    <row r="183" spans="1:12" x14ac:dyDescent="0.25">
      <c r="A183" s="11"/>
      <c r="F183" s="11"/>
      <c r="G183" s="12"/>
      <c r="H183" s="12"/>
      <c r="I183" s="13"/>
      <c r="K183" s="14" t="str">
        <f>IF($A183="","",(G183-H183))</f>
        <v/>
      </c>
      <c r="L183" s="15" t="str">
        <f>IF($A183="","",IF(OR((D183="Paid")),"",(TODAY()-A183)))</f>
        <v/>
      </c>
    </row>
    <row r="184" spans="1:12" x14ac:dyDescent="0.25">
      <c r="A184" s="11"/>
      <c r="F184" s="11"/>
      <c r="G184" s="12"/>
      <c r="H184" s="12"/>
      <c r="I184" s="13"/>
      <c r="K184" s="14" t="str">
        <f>IF($A184="","",(G184-H184))</f>
        <v/>
      </c>
      <c r="L184" s="15" t="str">
        <f>IF($A184="","",IF(OR((D184="Paid")),"",(TODAY()-A184)))</f>
        <v/>
      </c>
    </row>
    <row r="185" spans="1:12" x14ac:dyDescent="0.25">
      <c r="A185" s="11"/>
      <c r="F185" s="11"/>
      <c r="G185" s="12"/>
      <c r="H185" s="12"/>
      <c r="I185" s="13"/>
      <c r="K185" s="14" t="str">
        <f>IF($A185="","",(G185-H185))</f>
        <v/>
      </c>
      <c r="L185" s="15" t="str">
        <f>IF($A185="","",IF(OR((D185="Paid")),"",(TODAY()-A185)))</f>
        <v/>
      </c>
    </row>
    <row r="186" spans="1:12" x14ac:dyDescent="0.25">
      <c r="A186" s="11"/>
      <c r="F186" s="11"/>
      <c r="G186" s="12"/>
      <c r="H186" s="12"/>
      <c r="I186" s="13"/>
      <c r="K186" s="14" t="str">
        <f>IF($A186="","",(G186-H186))</f>
        <v/>
      </c>
      <c r="L186" s="15" t="str">
        <f>IF($A186="","",IF(OR((D186="Paid")),"",(TODAY()-A186)))</f>
        <v/>
      </c>
    </row>
    <row r="187" spans="1:12" x14ac:dyDescent="0.25">
      <c r="A187" s="11"/>
      <c r="F187" s="11"/>
      <c r="G187" s="12"/>
      <c r="H187" s="12"/>
      <c r="I187" s="13"/>
      <c r="K187" s="14" t="str">
        <f>IF($A187="","",(G187-H187))</f>
        <v/>
      </c>
      <c r="L187" s="15" t="str">
        <f>IF($A187="","",IF(OR((D187="Paid")),"",(TODAY()-A187)))</f>
        <v/>
      </c>
    </row>
    <row r="188" spans="1:12" x14ac:dyDescent="0.25">
      <c r="A188" s="11"/>
      <c r="F188" s="11"/>
      <c r="G188" s="12"/>
      <c r="H188" s="12"/>
      <c r="I188" s="13"/>
      <c r="K188" s="14" t="str">
        <f>IF($A188="","",(G188-H188))</f>
        <v/>
      </c>
      <c r="L188" s="15" t="str">
        <f>IF($A188="","",IF(OR((D188="Paid")),"",(TODAY()-A188)))</f>
        <v/>
      </c>
    </row>
    <row r="189" spans="1:12" x14ac:dyDescent="0.25">
      <c r="A189" s="11"/>
      <c r="F189" s="11"/>
      <c r="G189" s="12"/>
      <c r="H189" s="12"/>
      <c r="I189" s="13"/>
      <c r="K189" s="14" t="str">
        <f>IF($A189="","",(G189-H189))</f>
        <v/>
      </c>
      <c r="L189" s="15" t="str">
        <f>IF($A189="","",IF(OR((D189="Paid")),"",(TODAY()-A189)))</f>
        <v/>
      </c>
    </row>
    <row r="190" spans="1:12" x14ac:dyDescent="0.25">
      <c r="A190" s="11"/>
      <c r="F190" s="11"/>
      <c r="G190" s="12"/>
      <c r="H190" s="12"/>
      <c r="I190" s="13"/>
      <c r="K190" s="14" t="str">
        <f>IF($A190="","",(G190-H190))</f>
        <v/>
      </c>
      <c r="L190" s="15" t="str">
        <f>IF($A190="","",IF(OR((D190="Paid")),"",(TODAY()-A190)))</f>
        <v/>
      </c>
    </row>
    <row r="191" spans="1:12" x14ac:dyDescent="0.25">
      <c r="A191" s="11"/>
      <c r="F191" s="11"/>
      <c r="G191" s="12"/>
      <c r="H191" s="12"/>
      <c r="I191" s="13"/>
      <c r="K191" s="14" t="str">
        <f>IF($A191="","",(G191-H191))</f>
        <v/>
      </c>
      <c r="L191" s="15" t="str">
        <f>IF($A191="","",IF(OR((D191="Paid")),"",(TODAY()-A191)))</f>
        <v/>
      </c>
    </row>
    <row r="192" spans="1:12" x14ac:dyDescent="0.25">
      <c r="A192" s="11"/>
      <c r="F192" s="11"/>
      <c r="G192" s="12"/>
      <c r="H192" s="12"/>
      <c r="I192" s="13"/>
      <c r="K192" s="14" t="str">
        <f>IF($A192="","",(G192-H192))</f>
        <v/>
      </c>
      <c r="L192" s="15" t="str">
        <f>IF($A192="","",IF(OR((D192="Paid")),"",(TODAY()-A192)))</f>
        <v/>
      </c>
    </row>
    <row r="193" spans="1:12" x14ac:dyDescent="0.25">
      <c r="A193" s="11"/>
      <c r="F193" s="11"/>
      <c r="G193" s="12"/>
      <c r="H193" s="12"/>
      <c r="I193" s="13"/>
      <c r="K193" s="14" t="str">
        <f>IF($A193="","",(G193-H193))</f>
        <v/>
      </c>
      <c r="L193" s="15" t="str">
        <f>IF($A193="","",IF(OR((D193="Paid")),"",(TODAY()-A193)))</f>
        <v/>
      </c>
    </row>
    <row r="194" spans="1:12" x14ac:dyDescent="0.25">
      <c r="A194" s="11"/>
      <c r="F194" s="11"/>
      <c r="G194" s="12"/>
      <c r="H194" s="12"/>
      <c r="I194" s="13"/>
      <c r="K194" s="14" t="str">
        <f>IF($A194="","",(G194-H194))</f>
        <v/>
      </c>
      <c r="L194" s="15" t="str">
        <f>IF($A194="","",IF(OR((D194="Paid")),"",(TODAY()-A194)))</f>
        <v/>
      </c>
    </row>
    <row r="195" spans="1:12" x14ac:dyDescent="0.25">
      <c r="A195" s="11"/>
      <c r="F195" s="11"/>
      <c r="G195" s="12"/>
      <c r="H195" s="12"/>
      <c r="I195" s="13"/>
      <c r="K195" s="14" t="str">
        <f>IF($A195="","",(G195-H195))</f>
        <v/>
      </c>
      <c r="L195" s="15" t="str">
        <f>IF($A195="","",IF(OR((D195="Paid")),"",(TODAY()-A195)))</f>
        <v/>
      </c>
    </row>
    <row r="196" spans="1:12" x14ac:dyDescent="0.25">
      <c r="A196" s="11"/>
      <c r="F196" s="11"/>
      <c r="G196" s="12"/>
      <c r="H196" s="12"/>
      <c r="I196" s="13"/>
      <c r="K196" s="14" t="str">
        <f>IF($A196="","",(G196-H196))</f>
        <v/>
      </c>
      <c r="L196" s="15" t="str">
        <f>IF($A196="","",IF(OR((D196="Paid")),"",(TODAY()-A196)))</f>
        <v/>
      </c>
    </row>
    <row r="197" spans="1:12" x14ac:dyDescent="0.25">
      <c r="A197" s="11"/>
      <c r="F197" s="11"/>
      <c r="G197" s="12"/>
      <c r="H197" s="12"/>
      <c r="I197" s="13"/>
      <c r="K197" s="14" t="str">
        <f>IF($A197="","",(G197-H197))</f>
        <v/>
      </c>
      <c r="L197" s="15" t="str">
        <f>IF($A197="","",IF(OR((D197="Paid")),"",(TODAY()-A197)))</f>
        <v/>
      </c>
    </row>
    <row r="198" spans="1:12" x14ac:dyDescent="0.25">
      <c r="A198" s="11"/>
      <c r="F198" s="11"/>
      <c r="G198" s="12"/>
      <c r="H198" s="12"/>
      <c r="I198" s="13"/>
      <c r="K198" s="14" t="str">
        <f>IF($A198="","",(G198-H198))</f>
        <v/>
      </c>
      <c r="L198" s="15" t="str">
        <f>IF($A198="","",IF(OR((D198="Paid")),"",(TODAY()-A198)))</f>
        <v/>
      </c>
    </row>
    <row r="199" spans="1:12" x14ac:dyDescent="0.25">
      <c r="A199" s="11"/>
      <c r="F199" s="11"/>
      <c r="G199" s="12"/>
      <c r="H199" s="12"/>
      <c r="I199" s="13"/>
      <c r="K199" s="14" t="str">
        <f>IF($A199="","",(G199-H199))</f>
        <v/>
      </c>
      <c r="L199" s="15" t="str">
        <f>IF($A199="","",IF(OR((D199="Paid")),"",(TODAY()-A199)))</f>
        <v/>
      </c>
    </row>
    <row r="200" spans="1:12" x14ac:dyDescent="0.25">
      <c r="A200" s="11"/>
      <c r="F200" s="11"/>
      <c r="G200" s="12"/>
      <c r="H200" s="12"/>
      <c r="I200" s="13"/>
      <c r="K200" s="14" t="str">
        <f>IF($A200="","",(G200-H200))</f>
        <v/>
      </c>
      <c r="L200" s="15" t="str">
        <f>IF($A200="","",IF(OR((D200="Paid")),"",(TODAY()-A200)))</f>
        <v/>
      </c>
    </row>
    <row r="201" spans="1:12" x14ac:dyDescent="0.25">
      <c r="A201" s="11"/>
      <c r="F201" s="11"/>
      <c r="G201" s="12"/>
      <c r="H201" s="12"/>
      <c r="I201" s="13"/>
      <c r="K201" s="14" t="str">
        <f>IF($A201="","",(G201-H201))</f>
        <v/>
      </c>
      <c r="L201" s="15" t="str">
        <f>IF($A201="","",IF(OR((D201="Paid")),"",(TODAY()-A201)))</f>
        <v/>
      </c>
    </row>
  </sheetData>
  <autoFilter ref="A1:L1"/>
  <conditionalFormatting sqref="F2:F201">
    <cfRule type="expression" dxfId="0" priority="1">
      <formula>AND(F2&lt;&gt;"",F2&lt;TODAY(),NOT(OR($D2="Paid")))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ead, Inspection, Estimate sent, Signed, Materials ordered, Installed, Paid" sqref="D2:D201">
      <formula1>"Lead,Inspection,Estimate sent,Signed,Materials ordered,Installed,Paid"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46</v>
      </c>
      <c r="B1" s="16" t="s">
        <v>47</v>
      </c>
      <c r="C1" s="16" t="s">
        <v>48</v>
      </c>
    </row>
    <row r="2" spans="1:3" x14ac:dyDescent="0.25">
      <c r="A2" s="17" t="s">
        <v>49</v>
      </c>
      <c r="B2" s="18"/>
      <c r="C2" s="18"/>
    </row>
    <row r="3" spans="1:2" x14ac:dyDescent="0.25">
      <c r="A3" t="s">
        <v>50</v>
      </c>
      <c r="B3" s="19">
        <f>COUNTA('Jobs'!$A$2:$A$201)</f>
        <v>5</v>
      </c>
    </row>
    <row r="4" spans="1:2" x14ac:dyDescent="0.25">
      <c r="A4" t="s">
        <v>51</v>
      </c>
      <c r="B4" s="19">
        <f>COUNTIFS('Jobs'!$F$2:$F$201,("&lt;"&amp;TODAY()),'Jobs'!$D$2:$D$201,"&lt;&gt;Paid")</f>
        <v>0</v>
      </c>
    </row>
    <row r="5" spans="1:3" x14ac:dyDescent="0.25">
      <c r="A5" s="17" t="s">
        <v>52</v>
      </c>
      <c r="B5" s="18"/>
      <c r="C5" s="18"/>
    </row>
    <row r="6" spans="1:2" x14ac:dyDescent="0.25">
      <c r="A6" t="s">
        <v>53</v>
      </c>
      <c r="B6" s="19">
        <f>COUNTIF('Jobs'!$D$2:$D$201,"Lead")</f>
        <v>0</v>
      </c>
    </row>
    <row r="7" spans="1:2" x14ac:dyDescent="0.25">
      <c r="A7" t="s">
        <v>54</v>
      </c>
      <c r="B7" s="19">
        <f>COUNTIF('Jobs'!$D$2:$D$201,"Inspection")</f>
        <v>1</v>
      </c>
    </row>
    <row r="8" spans="1:2" x14ac:dyDescent="0.25">
      <c r="A8" t="s">
        <v>55</v>
      </c>
      <c r="B8" s="19">
        <f>COUNTIF('Jobs'!$D$2:$D$201,"Estimate sent")</f>
        <v>1</v>
      </c>
    </row>
    <row r="9" spans="1:2" x14ac:dyDescent="0.25">
      <c r="A9" t="s">
        <v>56</v>
      </c>
      <c r="B9" s="19">
        <f>COUNTIF('Jobs'!$D$2:$D$201,"Signed")</f>
        <v>1</v>
      </c>
    </row>
    <row r="10" spans="1:2" x14ac:dyDescent="0.25">
      <c r="A10" t="s">
        <v>57</v>
      </c>
      <c r="B10" s="19">
        <f>COUNTIF('Jobs'!$D$2:$D$201,"Materials ordered")</f>
        <v>1</v>
      </c>
    </row>
    <row r="11" spans="1:2" x14ac:dyDescent="0.25">
      <c r="A11" t="s">
        <v>58</v>
      </c>
      <c r="B11" s="19">
        <f>COUNTIF('Jobs'!$D$2:$D$201,"Installed")</f>
        <v>0</v>
      </c>
    </row>
    <row r="12" spans="1:2" x14ac:dyDescent="0.25">
      <c r="A12" t="s">
        <v>59</v>
      </c>
      <c r="B12" s="19">
        <f>COUNTIF('Jobs'!$D$2:$D$201,"Paid")</f>
        <v>1</v>
      </c>
    </row>
    <row r="13" spans="1:3" x14ac:dyDescent="0.25">
      <c r="A13" s="17" t="s">
        <v>60</v>
      </c>
      <c r="B13" s="18"/>
      <c r="C13" s="18"/>
    </row>
    <row r="14" spans="1:2" x14ac:dyDescent="0.25">
      <c r="A14" t="s">
        <v>61</v>
      </c>
      <c r="B14" s="20">
        <f>SUM('Jobs'!$G$2:$G$201)</f>
        <v>75900</v>
      </c>
    </row>
    <row r="15" spans="1:2" x14ac:dyDescent="0.25">
      <c r="A15" t="s">
        <v>62</v>
      </c>
      <c r="B15" s="20">
        <f>SUM('Jobs'!$H$2:$H$201)</f>
        <v>19200</v>
      </c>
    </row>
    <row r="16" spans="1:2" x14ac:dyDescent="0.25">
      <c r="A16" t="s">
        <v>63</v>
      </c>
      <c r="B16" s="20">
        <f>SUM('Jobs'!$K$2:$K$201)</f>
        <v>56700</v>
      </c>
    </row>
    <row r="17" spans="1:2" x14ac:dyDescent="0.25">
      <c r="A17" t="s">
        <v>64</v>
      </c>
      <c r="B17" s="20">
        <f>SUMIFS('Jobs'!$G$2:$G$201,'Jobs'!$D$2:$D$201,"Paid")</f>
        <v>14200</v>
      </c>
    </row>
    <row r="18" spans="1:2" x14ac:dyDescent="0.25">
      <c r="A18" t="s">
        <v>65</v>
      </c>
      <c r="B18" s="20">
        <f>(SUM('Jobs'!$G$2:$G$201)-SUMIFS('Jobs'!$G$2:$G$201,'Jobs'!$D$2:$D$201,"Paid"))</f>
        <v>61700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