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tems" state="visible" r:id="rId5"/>
    <sheet sheetId="3" name="By source" state="visible" r:id="rId6"/>
  </sheets>
  <calcPr calcId="171027" fullCalcOnLoad="1"/>
</workbook>
</file>

<file path=xl/sharedStrings.xml><?xml version="1.0" encoding="utf-8"?>
<sst xmlns="http://schemas.openxmlformats.org/spreadsheetml/2006/main" count="69" uniqueCount="54">
  <si>
    <t>Reseller Sourcing ROI</t>
  </si>
  <si>
    <t>A free reseller sourcing spreadsheet: track ROI by source and category with cost basis and sell-through to find best sources, in Google Sheets and Excel.</t>
  </si>
  <si>
    <t>Quick start</t>
  </si>
  <si>
    <t>Open the Items tab and replace the sample rows with your own — one row per entry. Formulas fill in automatically for new rows.</t>
  </si>
  <si>
    <t>Log every item with where you sourced it and what you paid; fill in price, fees and shipping when it sells.</t>
  </si>
  <si>
    <t>The By source tab shows which sources pay best and how much cash is tied up in unsold inventory.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</si>
  <si>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</si>
  <si>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</si>
  <si>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</si>
  <si>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</si>
  <si>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</si>
  <si>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</si>
  <si>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</si>
  <si>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</si>
  <si>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Source</t>
  </si>
  <si>
    <t>Category</t>
  </si>
  <si>
    <t>Cost</t>
  </si>
  <si>
    <t>Platform</t>
  </si>
  <si>
    <t>Status</t>
  </si>
  <si>
    <t>Sold price</t>
  </si>
  <si>
    <t>Fees</t>
  </si>
  <si>
    <t>Shipping paid</t>
  </si>
  <si>
    <t>Profit</t>
  </si>
  <si>
    <t>ROI</t>
  </si>
  <si>
    <t>Patagonia Better Sweater (M)</t>
  </si>
  <si>
    <t>Goodwill</t>
  </si>
  <si>
    <t>Clothing</t>
  </si>
  <si>
    <t>Poshmark</t>
  </si>
  <si>
    <t>Sold</t>
  </si>
  <si>
    <t>Le Creuset 2 qt saucepan</t>
  </si>
  <si>
    <t>Estate sale</t>
  </si>
  <si>
    <t>Home</t>
  </si>
  <si>
    <t>eBay</t>
  </si>
  <si>
    <t>Nintendo DS Lite + 3 games</t>
  </si>
  <si>
    <t>Garage sale</t>
  </si>
  <si>
    <t>Electronics</t>
  </si>
  <si>
    <t>Nike Air Max 90 (10)</t>
  </si>
  <si>
    <t>Retail clearance</t>
  </si>
  <si>
    <t>Shoes</t>
  </si>
  <si>
    <t>Mercari</t>
  </si>
  <si>
    <t>Listed</t>
  </si>
  <si>
    <t>Vintage Pyrex bowls (3)</t>
  </si>
  <si>
    <t>Collectibles</t>
  </si>
  <si>
    <t>LEGO Creator set (complete)</t>
  </si>
  <si>
    <t>FB Marketplace</t>
  </si>
  <si>
    <t>Toys</t>
  </si>
  <si>
    <t>Value</t>
  </si>
  <si>
    <t>Notes</t>
  </si>
  <si>
    <t>Profit on sold items.</t>
  </si>
  <si>
    <t>Overall</t>
  </si>
  <si>
    <t>Items sourced</t>
  </si>
  <si>
    <t>Sell-through</t>
  </si>
  <si>
    <t>Total profit</t>
  </si>
  <si>
    <t>Money tied up in unsold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</si>
</sst>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14" customWidth="1"/>
    <col min="5" max="6" width="16" customWidth="1"/>
    <col min="7" max="8" width="14" customWidth="1"/>
    <col min="9" max="9" width="16" customWidth="1"/>
    <col min="10" max="10" width="14" customWidth="1"/>
    <col min="11" max="11" width="11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6.99</v>
      </c>
      <c r="E2" t="s">
        <v>27</v>
      </c>
      <c r="F2" t="s">
        <v>28</v>
      </c>
      <c r="G2" s="11">
        <v>58</v>
      </c>
      <c r="H2" s="11">
        <v>11.6</v>
      </c>
      <c r="I2" s="11">
        <v>0</v>
      </c>
      <c r="J2" s="12">
        <f>IF($A2="","",IF((F2="Sold"),(((G2-H2)-I2)-D2),""))</f>
        <v>39.41</v>
      </c>
      <c r="K2" s="13">
        <f>IF($A2="","",IF((J2=""),"",IFERROR((J2/D2),0)))</f>
        <v>5.638054363376251</v>
      </c>
    </row>
    <row r="3" spans="1:11" x14ac:dyDescent="0.25">
      <c r="A3" t="s">
        <v>29</v>
      </c>
      <c r="B3" t="s">
        <v>30</v>
      </c>
      <c r="C3" t="s">
        <v>31</v>
      </c>
      <c r="D3" s="11">
        <v>15</v>
      </c>
      <c r="E3" t="s">
        <v>32</v>
      </c>
      <c r="F3" t="s">
        <v>28</v>
      </c>
      <c r="G3" s="11">
        <v>89</v>
      </c>
      <c r="H3" s="11">
        <v>11.8</v>
      </c>
      <c r="I3" s="11">
        <v>14.5</v>
      </c>
      <c r="J3" s="12">
        <f>IF($A3="","",IF((F3="Sold"),(((G3-H3)-I3)-D3),""))</f>
        <v>47.7</v>
      </c>
      <c r="K3" s="13">
        <f>IF($A3="","",IF((J3=""),"",IFERROR((J3/D3),0)))</f>
        <v>3.18</v>
      </c>
    </row>
    <row r="4" spans="1:11" x14ac:dyDescent="0.25">
      <c r="A4" t="s">
        <v>33</v>
      </c>
      <c r="B4" t="s">
        <v>34</v>
      </c>
      <c r="C4" t="s">
        <v>35</v>
      </c>
      <c r="D4" s="11">
        <v>20</v>
      </c>
      <c r="E4" t="s">
        <v>32</v>
      </c>
      <c r="F4" t="s">
        <v>28</v>
      </c>
      <c r="G4" s="11">
        <v>95</v>
      </c>
      <c r="H4" s="11">
        <v>12.6</v>
      </c>
      <c r="I4" s="11">
        <v>8.2</v>
      </c>
      <c r="J4" s="12">
        <f>IF($A4="","",IF((F4="Sold"),(((G4-H4)-I4)-D4),""))</f>
        <v>54.2</v>
      </c>
      <c r="K4" s="13">
        <f>IF($A4="","",IF((J4=""),"",IFERROR((J4/D4),0)))</f>
        <v>2.71</v>
      </c>
    </row>
    <row r="5" spans="1:11" x14ac:dyDescent="0.25">
      <c r="A5" t="s">
        <v>36</v>
      </c>
      <c r="B5" t="s">
        <v>37</v>
      </c>
      <c r="C5" t="s">
        <v>38</v>
      </c>
      <c r="D5" s="11">
        <v>38</v>
      </c>
      <c r="E5" t="s">
        <v>39</v>
      </c>
      <c r="F5" t="s">
        <v>40</v>
      </c>
      <c r="G5" s="11"/>
      <c r="H5" s="11"/>
      <c r="I5" s="11"/>
      <c r="J5" s="12" t="str">
        <f>IF($A5="","",IF((F5="Sold"),(((G5-H5)-I5)-D5),""))</f>
        <v/>
      </c>
      <c r="K5" s="13" t="str">
        <f>IF($A5="","",IF((J5=""),"",IFERROR((J5/D5),0)))</f>
        <v/>
      </c>
    </row>
    <row r="6" spans="1:11" x14ac:dyDescent="0.25">
      <c r="A6" t="s">
        <v>41</v>
      </c>
      <c r="B6" t="s">
        <v>30</v>
      </c>
      <c r="C6" t="s">
        <v>42</v>
      </c>
      <c r="D6" s="11">
        <v>12</v>
      </c>
      <c r="E6" t="s">
        <v>32</v>
      </c>
      <c r="F6" t="s">
        <v>40</v>
      </c>
      <c r="G6" s="11"/>
      <c r="H6" s="11"/>
      <c r="I6" s="11"/>
      <c r="J6" s="12" t="str">
        <f>IF($A6="","",IF((F6="Sold"),(((G6-H6)-I6)-D6),""))</f>
        <v/>
      </c>
      <c r="K6" s="13" t="str">
        <f>IF($A6="","",IF((J6=""),"",IFERROR((J6/D6),0)))</f>
        <v/>
      </c>
    </row>
    <row r="7" spans="1:11" x14ac:dyDescent="0.25">
      <c r="A7" t="s">
        <v>43</v>
      </c>
      <c r="B7" t="s">
        <v>44</v>
      </c>
      <c r="C7" t="s">
        <v>45</v>
      </c>
      <c r="D7" s="11">
        <v>25</v>
      </c>
      <c r="E7" t="s">
        <v>32</v>
      </c>
      <c r="F7" t="s">
        <v>28</v>
      </c>
      <c r="G7" s="11">
        <v>64</v>
      </c>
      <c r="H7" s="11">
        <v>8.5</v>
      </c>
      <c r="I7" s="11">
        <v>12.1</v>
      </c>
      <c r="J7" s="12">
        <f>IF($A7="","",IF((F7="Sold"),(((G7-H7)-I7)-D7),""))</f>
        <v>18.4</v>
      </c>
      <c r="K7" s="13">
        <f>IF($A7="","",IF((J7=""),"",IFERROR((J7/D7),0)))</f>
        <v>0.736</v>
      </c>
    </row>
    <row r="8" spans="1:11" x14ac:dyDescent="0.25">
      <c r="D8" s="11"/>
      <c r="G8" s="11"/>
      <c r="H8" s="11"/>
      <c r="I8" s="11"/>
      <c r="J8" s="12" t="str">
        <f>IF($A8="","",IF((F8="Sold"),(((G8-H8)-I8)-D8),""))</f>
        <v/>
      </c>
      <c r="K8" s="13" t="str">
        <f>IF($A8="","",IF((J8=""),"",IFERROR((J8/D8),0)))</f>
        <v/>
      </c>
    </row>
    <row r="9" spans="1:11" x14ac:dyDescent="0.25">
      <c r="D9" s="11"/>
      <c r="G9" s="11"/>
      <c r="H9" s="11"/>
      <c r="I9" s="11"/>
      <c r="J9" s="12" t="str">
        <f>IF($A9="","",IF((F9="Sold"),(((G9-H9)-I9)-D9),""))</f>
        <v/>
      </c>
      <c r="K9" s="13" t="str">
        <f>IF($A9="","",IF((J9=""),"",IFERROR((J9/D9),0)))</f>
        <v/>
      </c>
    </row>
    <row r="10" spans="1:11" x14ac:dyDescent="0.25">
      <c r="D10" s="11"/>
      <c r="G10" s="11"/>
      <c r="H10" s="11"/>
      <c r="I10" s="11"/>
      <c r="J10" s="12" t="str">
        <f>IF($A10="","",IF((F10="Sold"),(((G10-H10)-I10)-D10),""))</f>
        <v/>
      </c>
      <c r="K10" s="13" t="str">
        <f>IF($A10="","",IF((J10=""),"",IFERROR((J10/D10),0)))</f>
        <v/>
      </c>
    </row>
    <row r="11" spans="1:11" x14ac:dyDescent="0.25">
      <c r="D11" s="11"/>
      <c r="G11" s="11"/>
      <c r="H11" s="11"/>
      <c r="I11" s="11"/>
      <c r="J11" s="12" t="str">
        <f>IF($A11="","",IF((F11="Sold"),(((G11-H11)-I11)-D11),""))</f>
        <v/>
      </c>
      <c r="K11" s="13" t="str">
        <f>IF($A11="","",IF((J11=""),"",IFERROR((J11/D11),0)))</f>
        <v/>
      </c>
    </row>
    <row r="12" spans="1:11" x14ac:dyDescent="0.25">
      <c r="D12" s="11"/>
      <c r="G12" s="11"/>
      <c r="H12" s="11"/>
      <c r="I12" s="11"/>
      <c r="J12" s="12" t="str">
        <f>IF($A12="","",IF((F12="Sold"),(((G12-H12)-I12)-D12),""))</f>
        <v/>
      </c>
      <c r="K12" s="13" t="str">
        <f>IF($A12="","",IF((J12=""),"",IFERROR((J12/D12),0)))</f>
        <v/>
      </c>
    </row>
    <row r="13" spans="1:11" x14ac:dyDescent="0.25">
      <c r="D13" s="11"/>
      <c r="G13" s="11"/>
      <c r="H13" s="11"/>
      <c r="I13" s="11"/>
      <c r="J13" s="12" t="str">
        <f>IF($A13="","",IF((F13="Sold"),(((G13-H13)-I13)-D13),""))</f>
        <v/>
      </c>
      <c r="K13" s="13" t="str">
        <f>IF($A13="","",IF((J13=""),"",IFERROR((J13/D13),0)))</f>
        <v/>
      </c>
    </row>
    <row r="14" spans="1:11" x14ac:dyDescent="0.25">
      <c r="D14" s="11"/>
      <c r="G14" s="11"/>
      <c r="H14" s="11"/>
      <c r="I14" s="11"/>
      <c r="J14" s="12" t="str">
        <f>IF($A14="","",IF((F14="Sold"),(((G14-H14)-I14)-D14),""))</f>
        <v/>
      </c>
      <c r="K14" s="13" t="str">
        <f>IF($A14="","",IF((J14=""),"",IFERROR((J14/D14),0)))</f>
        <v/>
      </c>
    </row>
    <row r="15" spans="1:11" x14ac:dyDescent="0.25">
      <c r="D15" s="11"/>
      <c r="G15" s="11"/>
      <c r="H15" s="11"/>
      <c r="I15" s="11"/>
      <c r="J15" s="12" t="str">
        <f>IF($A15="","",IF((F15="Sold"),(((G15-H15)-I15)-D15),""))</f>
        <v/>
      </c>
      <c r="K15" s="13" t="str">
        <f>IF($A15="","",IF((J15=""),"",IFERROR((J15/D15),0)))</f>
        <v/>
      </c>
    </row>
    <row r="16" spans="1:11" x14ac:dyDescent="0.25">
      <c r="D16" s="11"/>
      <c r="G16" s="11"/>
      <c r="H16" s="11"/>
      <c r="I16" s="11"/>
      <c r="J16" s="12" t="str">
        <f>IF($A16="","",IF((F16="Sold"),(((G16-H16)-I16)-D16),""))</f>
        <v/>
      </c>
      <c r="K16" s="13" t="str">
        <f>IF($A16="","",IF((J16=""),"",IFERROR((J16/D16),0)))</f>
        <v/>
      </c>
    </row>
    <row r="17" spans="1:11" x14ac:dyDescent="0.25">
      <c r="D17" s="11"/>
      <c r="G17" s="11"/>
      <c r="H17" s="11"/>
      <c r="I17" s="11"/>
      <c r="J17" s="12" t="str">
        <f>IF($A17="","",IF((F17="Sold"),(((G17-H17)-I17)-D17),""))</f>
        <v/>
      </c>
      <c r="K17" s="13" t="str">
        <f>IF($A17="","",IF((J17=""),"",IFERROR((J17/D17),0)))</f>
        <v/>
      </c>
    </row>
    <row r="18" spans="1:11" x14ac:dyDescent="0.25">
      <c r="D18" s="11"/>
      <c r="G18" s="11"/>
      <c r="H18" s="11"/>
      <c r="I18" s="11"/>
      <c r="J18" s="12" t="str">
        <f>IF($A18="","",IF((F18="Sold"),(((G18-H18)-I18)-D18),""))</f>
        <v/>
      </c>
      <c r="K18" s="13" t="str">
        <f>IF($A18="","",IF((J18=""),"",IFERROR((J18/D18),0)))</f>
        <v/>
      </c>
    </row>
    <row r="19" spans="1:11" x14ac:dyDescent="0.25">
      <c r="D19" s="11"/>
      <c r="G19" s="11"/>
      <c r="H19" s="11"/>
      <c r="I19" s="11"/>
      <c r="J19" s="12" t="str">
        <f>IF($A19="","",IF((F19="Sold"),(((G19-H19)-I19)-D19),""))</f>
        <v/>
      </c>
      <c r="K19" s="13" t="str">
        <f>IF($A19="","",IF((J19=""),"",IFERROR((J19/D19),0)))</f>
        <v/>
      </c>
    </row>
    <row r="20" spans="1:11" x14ac:dyDescent="0.25">
      <c r="D20" s="11"/>
      <c r="G20" s="11"/>
      <c r="H20" s="11"/>
      <c r="I20" s="11"/>
      <c r="J20" s="12" t="str">
        <f>IF($A20="","",IF((F20="Sold"),(((G20-H20)-I20)-D20),""))</f>
        <v/>
      </c>
      <c r="K20" s="13" t="str">
        <f>IF($A20="","",IF((J20=""),"",IFERROR((J20/D20),0)))</f>
        <v/>
      </c>
    </row>
    <row r="21" spans="1:11" x14ac:dyDescent="0.25">
      <c r="D21" s="11"/>
      <c r="G21" s="11"/>
      <c r="H21" s="11"/>
      <c r="I21" s="11"/>
      <c r="J21" s="12" t="str">
        <f>IF($A21="","",IF((F21="Sold"),(((G21-H21)-I21)-D21),""))</f>
        <v/>
      </c>
      <c r="K21" s="13" t="str">
        <f>IF($A21="","",IF((J21=""),"",IFERROR((J21/D21),0)))</f>
        <v/>
      </c>
    </row>
    <row r="22" spans="1:11" x14ac:dyDescent="0.25">
      <c r="D22" s="11"/>
      <c r="G22" s="11"/>
      <c r="H22" s="11"/>
      <c r="I22" s="11"/>
      <c r="J22" s="12" t="str">
        <f>IF($A22="","",IF((F22="Sold"),(((G22-H22)-I22)-D22),""))</f>
        <v/>
      </c>
      <c r="K22" s="13" t="str">
        <f>IF($A22="","",IF((J22=""),"",IFERROR((J22/D22),0)))</f>
        <v/>
      </c>
    </row>
    <row r="23" spans="1:11" x14ac:dyDescent="0.25">
      <c r="D23" s="11"/>
      <c r="G23" s="11"/>
      <c r="H23" s="11"/>
      <c r="I23" s="11"/>
      <c r="J23" s="12" t="str">
        <f>IF($A23="","",IF((F23="Sold"),(((G23-H23)-I23)-D23),""))</f>
        <v/>
      </c>
      <c r="K23" s="13" t="str">
        <f>IF($A23="","",IF((J23=""),"",IFERROR((J23/D23),0)))</f>
        <v/>
      </c>
    </row>
    <row r="24" spans="1:11" x14ac:dyDescent="0.25">
      <c r="D24" s="11"/>
      <c r="G24" s="11"/>
      <c r="H24" s="11"/>
      <c r="I24" s="11"/>
      <c r="J24" s="12" t="str">
        <f>IF($A24="","",IF((F24="Sold"),(((G24-H24)-I24)-D24),""))</f>
        <v/>
      </c>
      <c r="K24" s="13" t="str">
        <f>IF($A24="","",IF((J24=""),"",IFERROR((J24/D24),0)))</f>
        <v/>
      </c>
    </row>
    <row r="25" spans="1:11" x14ac:dyDescent="0.25">
      <c r="D25" s="11"/>
      <c r="G25" s="11"/>
      <c r="H25" s="11"/>
      <c r="I25" s="11"/>
      <c r="J25" s="12" t="str">
        <f>IF($A25="","",IF((F25="Sold"),(((G25-H25)-I25)-D25),""))</f>
        <v/>
      </c>
      <c r="K25" s="13" t="str">
        <f>IF($A25="","",IF((J25=""),"",IFERROR((J25/D25),0)))</f>
        <v/>
      </c>
    </row>
    <row r="26" spans="1:11" x14ac:dyDescent="0.25">
      <c r="D26" s="11"/>
      <c r="G26" s="11"/>
      <c r="H26" s="11"/>
      <c r="I26" s="11"/>
      <c r="J26" s="12" t="str">
        <f>IF($A26="","",IF((F26="Sold"),(((G26-H26)-I26)-D26),""))</f>
        <v/>
      </c>
      <c r="K26" s="13" t="str">
        <f>IF($A26="","",IF((J26=""),"",IFERROR((J26/D26),0)))</f>
        <v/>
      </c>
    </row>
    <row r="27" spans="1:11" x14ac:dyDescent="0.25">
      <c r="D27" s="11"/>
      <c r="G27" s="11"/>
      <c r="H27" s="11"/>
      <c r="I27" s="11"/>
      <c r="J27" s="12" t="str">
        <f>IF($A27="","",IF((F27="Sold"),(((G27-H27)-I27)-D27),""))</f>
        <v/>
      </c>
      <c r="K27" s="13" t="str">
        <f>IF($A27="","",IF((J27=""),"",IFERROR((J27/D27),0)))</f>
        <v/>
      </c>
    </row>
    <row r="28" spans="1:11" x14ac:dyDescent="0.25">
      <c r="D28" s="11"/>
      <c r="G28" s="11"/>
      <c r="H28" s="11"/>
      <c r="I28" s="11"/>
      <c r="J28" s="12" t="str">
        <f>IF($A28="","",IF((F28="Sold"),(((G28-H28)-I28)-D28),""))</f>
        <v/>
      </c>
      <c r="K28" s="13" t="str">
        <f>IF($A28="","",IF((J28=""),"",IFERROR((J28/D28),0)))</f>
        <v/>
      </c>
    </row>
    <row r="29" spans="1:11" x14ac:dyDescent="0.25">
      <c r="D29" s="11"/>
      <c r="G29" s="11"/>
      <c r="H29" s="11"/>
      <c r="I29" s="11"/>
      <c r="J29" s="12" t="str">
        <f>IF($A29="","",IF((F29="Sold"),(((G29-H29)-I29)-D29),""))</f>
        <v/>
      </c>
      <c r="K29" s="13" t="str">
        <f>IF($A29="","",IF((J29=""),"",IFERROR((J29/D29),0)))</f>
        <v/>
      </c>
    </row>
    <row r="30" spans="1:11" x14ac:dyDescent="0.25">
      <c r="D30" s="11"/>
      <c r="G30" s="11"/>
      <c r="H30" s="11"/>
      <c r="I30" s="11"/>
      <c r="J30" s="12" t="str">
        <f>IF($A30="","",IF((F30="Sold"),(((G30-H30)-I30)-D30),""))</f>
        <v/>
      </c>
      <c r="K30" s="13" t="str">
        <f>IF($A30="","",IF((J30=""),"",IFERROR((J30/D30),0)))</f>
        <v/>
      </c>
    </row>
    <row r="31" spans="1:11" x14ac:dyDescent="0.25">
      <c r="D31" s="11"/>
      <c r="G31" s="11"/>
      <c r="H31" s="11"/>
      <c r="I31" s="11"/>
      <c r="J31" s="12" t="str">
        <f>IF($A31="","",IF((F31="Sold"),(((G31-H31)-I31)-D31),""))</f>
        <v/>
      </c>
      <c r="K31" s="13" t="str">
        <f>IF($A31="","",IF((J31=""),"",IFERROR((J31/D31),0)))</f>
        <v/>
      </c>
    </row>
    <row r="32" spans="1:11" x14ac:dyDescent="0.25">
      <c r="D32" s="11"/>
      <c r="G32" s="11"/>
      <c r="H32" s="11"/>
      <c r="I32" s="11"/>
      <c r="J32" s="12" t="str">
        <f>IF($A32="","",IF((F32="Sold"),(((G32-H32)-I32)-D32),""))</f>
        <v/>
      </c>
      <c r="K32" s="13" t="str">
        <f>IF($A32="","",IF((J32=""),"",IFERROR((J32/D32),0)))</f>
        <v/>
      </c>
    </row>
    <row r="33" spans="1:11" x14ac:dyDescent="0.25">
      <c r="D33" s="11"/>
      <c r="G33" s="11"/>
      <c r="H33" s="11"/>
      <c r="I33" s="11"/>
      <c r="J33" s="12" t="str">
        <f>IF($A33="","",IF((F33="Sold"),(((G33-H33)-I33)-D33),""))</f>
        <v/>
      </c>
      <c r="K33" s="13" t="str">
        <f>IF($A33="","",IF((J33=""),"",IFERROR((J33/D33),0)))</f>
        <v/>
      </c>
    </row>
    <row r="34" spans="1:11" x14ac:dyDescent="0.25">
      <c r="D34" s="11"/>
      <c r="G34" s="11"/>
      <c r="H34" s="11"/>
      <c r="I34" s="11"/>
      <c r="J34" s="12" t="str">
        <f>IF($A34="","",IF((F34="Sold"),(((G34-H34)-I34)-D34),""))</f>
        <v/>
      </c>
      <c r="K34" s="13" t="str">
        <f>IF($A34="","",IF((J34=""),"",IFERROR((J34/D34),0)))</f>
        <v/>
      </c>
    </row>
    <row r="35" spans="1:11" x14ac:dyDescent="0.25">
      <c r="D35" s="11"/>
      <c r="G35" s="11"/>
      <c r="H35" s="11"/>
      <c r="I35" s="11"/>
      <c r="J35" s="12" t="str">
        <f>IF($A35="","",IF((F35="Sold"),(((G35-H35)-I35)-D35),""))</f>
        <v/>
      </c>
      <c r="K35" s="13" t="str">
        <f>IF($A35="","",IF((J35=""),"",IFERROR((J35/D35),0)))</f>
        <v/>
      </c>
    </row>
    <row r="36" spans="1:11" x14ac:dyDescent="0.25">
      <c r="D36" s="11"/>
      <c r="G36" s="11"/>
      <c r="H36" s="11"/>
      <c r="I36" s="11"/>
      <c r="J36" s="12" t="str">
        <f>IF($A36="","",IF((F36="Sold"),(((G36-H36)-I36)-D36),""))</f>
        <v/>
      </c>
      <c r="K36" s="13" t="str">
        <f>IF($A36="","",IF((J36=""),"",IFERROR((J36/D36),0)))</f>
        <v/>
      </c>
    </row>
    <row r="37" spans="1:11" x14ac:dyDescent="0.25">
      <c r="D37" s="11"/>
      <c r="G37" s="11"/>
      <c r="H37" s="11"/>
      <c r="I37" s="11"/>
      <c r="J37" s="12" t="str">
        <f>IF($A37="","",IF((F37="Sold"),(((G37-H37)-I37)-D37),""))</f>
        <v/>
      </c>
      <c r="K37" s="13" t="str">
        <f>IF($A37="","",IF((J37=""),"",IFERROR((J37/D37),0)))</f>
        <v/>
      </c>
    </row>
    <row r="38" spans="1:11" x14ac:dyDescent="0.25">
      <c r="D38" s="11"/>
      <c r="G38" s="11"/>
      <c r="H38" s="11"/>
      <c r="I38" s="11"/>
      <c r="J38" s="12" t="str">
        <f>IF($A38="","",IF((F38="Sold"),(((G38-H38)-I38)-D38),""))</f>
        <v/>
      </c>
      <c r="K38" s="13" t="str">
        <f>IF($A38="","",IF((J38=""),"",IFERROR((J38/D38),0)))</f>
        <v/>
      </c>
    </row>
    <row r="39" spans="1:11" x14ac:dyDescent="0.25">
      <c r="D39" s="11"/>
      <c r="G39" s="11"/>
      <c r="H39" s="11"/>
      <c r="I39" s="11"/>
      <c r="J39" s="12" t="str">
        <f>IF($A39="","",IF((F39="Sold"),(((G39-H39)-I39)-D39),""))</f>
        <v/>
      </c>
      <c r="K39" s="13" t="str">
        <f>IF($A39="","",IF((J39=""),"",IFERROR((J39/D39),0)))</f>
        <v/>
      </c>
    </row>
    <row r="40" spans="1:11" x14ac:dyDescent="0.25">
      <c r="D40" s="11"/>
      <c r="G40" s="11"/>
      <c r="H40" s="11"/>
      <c r="I40" s="11"/>
      <c r="J40" s="12" t="str">
        <f>IF($A40="","",IF((F40="Sold"),(((G40-H40)-I40)-D40),""))</f>
        <v/>
      </c>
      <c r="K40" s="13" t="str">
        <f>IF($A40="","",IF((J40=""),"",IFERROR((J40/D40),0)))</f>
        <v/>
      </c>
    </row>
    <row r="41" spans="1:11" x14ac:dyDescent="0.25">
      <c r="D41" s="11"/>
      <c r="G41" s="11"/>
      <c r="H41" s="11"/>
      <c r="I41" s="11"/>
      <c r="J41" s="12" t="str">
        <f>IF($A41="","",IF((F41="Sold"),(((G41-H41)-I41)-D41),""))</f>
        <v/>
      </c>
      <c r="K41" s="13" t="str">
        <f>IF($A41="","",IF((J41=""),"",IFERROR((J41/D41),0)))</f>
        <v/>
      </c>
    </row>
    <row r="42" spans="1:11" x14ac:dyDescent="0.25">
      <c r="D42" s="11"/>
      <c r="G42" s="11"/>
      <c r="H42" s="11"/>
      <c r="I42" s="11"/>
      <c r="J42" s="12" t="str">
        <f>IF($A42="","",IF((F42="Sold"),(((G42-H42)-I42)-D42),""))</f>
        <v/>
      </c>
      <c r="K42" s="13" t="str">
        <f>IF($A42="","",IF((J42=""),"",IFERROR((J42/D42),0)))</f>
        <v/>
      </c>
    </row>
    <row r="43" spans="1:11" x14ac:dyDescent="0.25">
      <c r="D43" s="11"/>
      <c r="G43" s="11"/>
      <c r="H43" s="11"/>
      <c r="I43" s="11"/>
      <c r="J43" s="12" t="str">
        <f>IF($A43="","",IF((F43="Sold"),(((G43-H43)-I43)-D43),""))</f>
        <v/>
      </c>
      <c r="K43" s="13" t="str">
        <f>IF($A43="","",IF((J43=""),"",IFERROR((J43/D43),0)))</f>
        <v/>
      </c>
    </row>
    <row r="44" spans="1:11" x14ac:dyDescent="0.25">
      <c r="D44" s="11"/>
      <c r="G44" s="11"/>
      <c r="H44" s="11"/>
      <c r="I44" s="11"/>
      <c r="J44" s="12" t="str">
        <f>IF($A44="","",IF((F44="Sold"),(((G44-H44)-I44)-D44),""))</f>
        <v/>
      </c>
      <c r="K44" s="13" t="str">
        <f>IF($A44="","",IF((J44=""),"",IFERROR((J44/D44),0)))</f>
        <v/>
      </c>
    </row>
    <row r="45" spans="1:11" x14ac:dyDescent="0.25">
      <c r="D45" s="11"/>
      <c r="G45" s="11"/>
      <c r="H45" s="11"/>
      <c r="I45" s="11"/>
      <c r="J45" s="12" t="str">
        <f>IF($A45="","",IF((F45="Sold"),(((G45-H45)-I45)-D45),""))</f>
        <v/>
      </c>
      <c r="K45" s="13" t="str">
        <f>IF($A45="","",IF((J45=""),"",IFERROR((J45/D45),0)))</f>
        <v/>
      </c>
    </row>
    <row r="46" spans="1:11" x14ac:dyDescent="0.25">
      <c r="D46" s="11"/>
      <c r="G46" s="11"/>
      <c r="H46" s="11"/>
      <c r="I46" s="11"/>
      <c r="J46" s="12" t="str">
        <f>IF($A46="","",IF((F46="Sold"),(((G46-H46)-I46)-D46),""))</f>
        <v/>
      </c>
      <c r="K46" s="13" t="str">
        <f>IF($A46="","",IF((J46=""),"",IFERROR((J46/D46),0)))</f>
        <v/>
      </c>
    </row>
    <row r="47" spans="1:11" x14ac:dyDescent="0.25">
      <c r="D47" s="11"/>
      <c r="G47" s="11"/>
      <c r="H47" s="11"/>
      <c r="I47" s="11"/>
      <c r="J47" s="12" t="str">
        <f>IF($A47="","",IF((F47="Sold"),(((G47-H47)-I47)-D47),""))</f>
        <v/>
      </c>
      <c r="K47" s="13" t="str">
        <f>IF($A47="","",IF((J47=""),"",IFERROR((J47/D47),0)))</f>
        <v/>
      </c>
    </row>
    <row r="48" spans="1:11" x14ac:dyDescent="0.25">
      <c r="D48" s="11"/>
      <c r="G48" s="11"/>
      <c r="H48" s="11"/>
      <c r="I48" s="11"/>
      <c r="J48" s="12" t="str">
        <f>IF($A48="","",IF((F48="Sold"),(((G48-H48)-I48)-D48),""))</f>
        <v/>
      </c>
      <c r="K48" s="13" t="str">
        <f>IF($A48="","",IF((J48=""),"",IFERROR((J48/D48),0)))</f>
        <v/>
      </c>
    </row>
    <row r="49" spans="1:11" x14ac:dyDescent="0.25">
      <c r="D49" s="11"/>
      <c r="G49" s="11"/>
      <c r="H49" s="11"/>
      <c r="I49" s="11"/>
      <c r="J49" s="12" t="str">
        <f>IF($A49="","",IF((F49="Sold"),(((G49-H49)-I49)-D49),""))</f>
        <v/>
      </c>
      <c r="K49" s="13" t="str">
        <f>IF($A49="","",IF((J49=""),"",IFERROR((J49/D49),0)))</f>
        <v/>
      </c>
    </row>
    <row r="50" spans="1:11" x14ac:dyDescent="0.25">
      <c r="D50" s="11"/>
      <c r="G50" s="11"/>
      <c r="H50" s="11"/>
      <c r="I50" s="11"/>
      <c r="J50" s="12" t="str">
        <f>IF($A50="","",IF((F50="Sold"),(((G50-H50)-I50)-D50),""))</f>
        <v/>
      </c>
      <c r="K50" s="13" t="str">
        <f>IF($A50="","",IF((J50=""),"",IFERROR((J50/D50),0)))</f>
        <v/>
      </c>
    </row>
    <row r="51" spans="1:11" x14ac:dyDescent="0.25">
      <c r="D51" s="11"/>
      <c r="G51" s="11"/>
      <c r="H51" s="11"/>
      <c r="I51" s="11"/>
      <c r="J51" s="12" t="str">
        <f>IF($A51="","",IF((F51="Sold"),(((G51-H51)-I51)-D51),""))</f>
        <v/>
      </c>
      <c r="K51" s="13" t="str">
        <f>IF($A51="","",IF((J51=""),"",IFERROR((J51/D51),0)))</f>
        <v/>
      </c>
    </row>
    <row r="52" spans="1:11" x14ac:dyDescent="0.25">
      <c r="D52" s="11"/>
      <c r="G52" s="11"/>
      <c r="H52" s="11"/>
      <c r="I52" s="11"/>
      <c r="J52" s="12" t="str">
        <f>IF($A52="","",IF((F52="Sold"),(((G52-H52)-I52)-D52),""))</f>
        <v/>
      </c>
      <c r="K52" s="13" t="str">
        <f>IF($A52="","",IF((J52=""),"",IFERROR((J52/D52),0)))</f>
        <v/>
      </c>
    </row>
    <row r="53" spans="1:11" x14ac:dyDescent="0.25">
      <c r="D53" s="11"/>
      <c r="G53" s="11"/>
      <c r="H53" s="11"/>
      <c r="I53" s="11"/>
      <c r="J53" s="12" t="str">
        <f>IF($A53="","",IF((F53="Sold"),(((G53-H53)-I53)-D53),""))</f>
        <v/>
      </c>
      <c r="K53" s="13" t="str">
        <f>IF($A53="","",IF((J53=""),"",IFERROR((J53/D53),0)))</f>
        <v/>
      </c>
    </row>
    <row r="54" spans="1:11" x14ac:dyDescent="0.25">
      <c r="D54" s="11"/>
      <c r="G54" s="11"/>
      <c r="H54" s="11"/>
      <c r="I54" s="11"/>
      <c r="J54" s="12" t="str">
        <f>IF($A54="","",IF((F54="Sold"),(((G54-H54)-I54)-D54),""))</f>
        <v/>
      </c>
      <c r="K54" s="13" t="str">
        <f>IF($A54="","",IF((J54=""),"",IFERROR((J54/D54),0)))</f>
        <v/>
      </c>
    </row>
    <row r="55" spans="1:11" x14ac:dyDescent="0.25">
      <c r="D55" s="11"/>
      <c r="G55" s="11"/>
      <c r="H55" s="11"/>
      <c r="I55" s="11"/>
      <c r="J55" s="12" t="str">
        <f>IF($A55="","",IF((F55="Sold"),(((G55-H55)-I55)-D55),""))</f>
        <v/>
      </c>
      <c r="K55" s="13" t="str">
        <f>IF($A55="","",IF((J55=""),"",IFERROR((J55/D55),0)))</f>
        <v/>
      </c>
    </row>
    <row r="56" spans="1:11" x14ac:dyDescent="0.25">
      <c r="D56" s="11"/>
      <c r="G56" s="11"/>
      <c r="H56" s="11"/>
      <c r="I56" s="11"/>
      <c r="J56" s="12" t="str">
        <f>IF($A56="","",IF((F56="Sold"),(((G56-H56)-I56)-D56),""))</f>
        <v/>
      </c>
      <c r="K56" s="13" t="str">
        <f>IF($A56="","",IF((J56=""),"",IFERROR((J56/D56),0)))</f>
        <v/>
      </c>
    </row>
    <row r="57" spans="1:11" x14ac:dyDescent="0.25">
      <c r="D57" s="11"/>
      <c r="G57" s="11"/>
      <c r="H57" s="11"/>
      <c r="I57" s="11"/>
      <c r="J57" s="12" t="str">
        <f>IF($A57="","",IF((F57="Sold"),(((G57-H57)-I57)-D57),""))</f>
        <v/>
      </c>
      <c r="K57" s="13" t="str">
        <f>IF($A57="","",IF((J57=""),"",IFERROR((J57/D57),0)))</f>
        <v/>
      </c>
    </row>
    <row r="58" spans="1:11" x14ac:dyDescent="0.25">
      <c r="D58" s="11"/>
      <c r="G58" s="11"/>
      <c r="H58" s="11"/>
      <c r="I58" s="11"/>
      <c r="J58" s="12" t="str">
        <f>IF($A58="","",IF((F58="Sold"),(((G58-H58)-I58)-D58),""))</f>
        <v/>
      </c>
      <c r="K58" s="13" t="str">
        <f>IF($A58="","",IF((J58=""),"",IFERROR((J58/D58),0)))</f>
        <v/>
      </c>
    </row>
    <row r="59" spans="1:11" x14ac:dyDescent="0.25">
      <c r="D59" s="11"/>
      <c r="G59" s="11"/>
      <c r="H59" s="11"/>
      <c r="I59" s="11"/>
      <c r="J59" s="12" t="str">
        <f>IF($A59="","",IF((F59="Sold"),(((G59-H59)-I59)-D59),""))</f>
        <v/>
      </c>
      <c r="K59" s="13" t="str">
        <f>IF($A59="","",IF((J59=""),"",IFERROR((J59/D59),0)))</f>
        <v/>
      </c>
    </row>
    <row r="60" spans="1:11" x14ac:dyDescent="0.25">
      <c r="D60" s="11"/>
      <c r="G60" s="11"/>
      <c r="H60" s="11"/>
      <c r="I60" s="11"/>
      <c r="J60" s="12" t="str">
        <f>IF($A60="","",IF((F60="Sold"),(((G60-H60)-I60)-D60),""))</f>
        <v/>
      </c>
      <c r="K60" s="13" t="str">
        <f>IF($A60="","",IF((J60=""),"",IFERROR((J60/D60),0)))</f>
        <v/>
      </c>
    </row>
    <row r="61" spans="1:11" x14ac:dyDescent="0.25">
      <c r="D61" s="11"/>
      <c r="G61" s="11"/>
      <c r="H61" s="11"/>
      <c r="I61" s="11"/>
      <c r="J61" s="12" t="str">
        <f>IF($A61="","",IF((F61="Sold"),(((G61-H61)-I61)-D61),""))</f>
        <v/>
      </c>
      <c r="K61" s="13" t="str">
        <f>IF($A61="","",IF((J61=""),"",IFERROR((J61/D61),0)))</f>
        <v/>
      </c>
    </row>
    <row r="62" spans="1:11" x14ac:dyDescent="0.25">
      <c r="D62" s="11"/>
      <c r="G62" s="11"/>
      <c r="H62" s="11"/>
      <c r="I62" s="11"/>
      <c r="J62" s="12" t="str">
        <f>IF($A62="","",IF((F62="Sold"),(((G62-H62)-I62)-D62),""))</f>
        <v/>
      </c>
      <c r="K62" s="13" t="str">
        <f>IF($A62="","",IF((J62=""),"",IFERROR((J62/D62),0)))</f>
        <v/>
      </c>
    </row>
    <row r="63" spans="1:11" x14ac:dyDescent="0.25">
      <c r="D63" s="11"/>
      <c r="G63" s="11"/>
      <c r="H63" s="11"/>
      <c r="I63" s="11"/>
      <c r="J63" s="12" t="str">
        <f>IF($A63="","",IF((F63="Sold"),(((G63-H63)-I63)-D63),""))</f>
        <v/>
      </c>
      <c r="K63" s="13" t="str">
        <f>IF($A63="","",IF((J63=""),"",IFERROR((J63/D63),0)))</f>
        <v/>
      </c>
    </row>
    <row r="64" spans="1:11" x14ac:dyDescent="0.25">
      <c r="D64" s="11"/>
      <c r="G64" s="11"/>
      <c r="H64" s="11"/>
      <c r="I64" s="11"/>
      <c r="J64" s="12" t="str">
        <f>IF($A64="","",IF((F64="Sold"),(((G64-H64)-I64)-D64),""))</f>
        <v/>
      </c>
      <c r="K64" s="13" t="str">
        <f>IF($A64="","",IF((J64=""),"",IFERROR((J64/D64),0)))</f>
        <v/>
      </c>
    </row>
    <row r="65" spans="1:11" x14ac:dyDescent="0.25">
      <c r="D65" s="11"/>
      <c r="G65" s="11"/>
      <c r="H65" s="11"/>
      <c r="I65" s="11"/>
      <c r="J65" s="12" t="str">
        <f>IF($A65="","",IF((F65="Sold"),(((G65-H65)-I65)-D65),""))</f>
        <v/>
      </c>
      <c r="K65" s="13" t="str">
        <f>IF($A65="","",IF((J65=""),"",IFERROR((J65/D65),0)))</f>
        <v/>
      </c>
    </row>
    <row r="66" spans="1:11" x14ac:dyDescent="0.25">
      <c r="D66" s="11"/>
      <c r="G66" s="11"/>
      <c r="H66" s="11"/>
      <c r="I66" s="11"/>
      <c r="J66" s="12" t="str">
        <f>IF($A66="","",IF((F66="Sold"),(((G66-H66)-I66)-D66),""))</f>
        <v/>
      </c>
      <c r="K66" s="13" t="str">
        <f>IF($A66="","",IF((J66=""),"",IFERROR((J66/D66),0)))</f>
        <v/>
      </c>
    </row>
    <row r="67" spans="1:11" x14ac:dyDescent="0.25">
      <c r="D67" s="11"/>
      <c r="G67" s="11"/>
      <c r="H67" s="11"/>
      <c r="I67" s="11"/>
      <c r="J67" s="12" t="str">
        <f>IF($A67="","",IF((F67="Sold"),(((G67-H67)-I67)-D67),""))</f>
        <v/>
      </c>
      <c r="K67" s="13" t="str">
        <f>IF($A67="","",IF((J67=""),"",IFERROR((J67/D67),0)))</f>
        <v/>
      </c>
    </row>
    <row r="68" spans="1:11" x14ac:dyDescent="0.25">
      <c r="D68" s="11"/>
      <c r="G68" s="11"/>
      <c r="H68" s="11"/>
      <c r="I68" s="11"/>
      <c r="J68" s="12" t="str">
        <f>IF($A68="","",IF((F68="Sold"),(((G68-H68)-I68)-D68),""))</f>
        <v/>
      </c>
      <c r="K68" s="13" t="str">
        <f>IF($A68="","",IF((J68=""),"",IFERROR((J68/D68),0)))</f>
        <v/>
      </c>
    </row>
    <row r="69" spans="1:11" x14ac:dyDescent="0.25">
      <c r="D69" s="11"/>
      <c r="G69" s="11"/>
      <c r="H69" s="11"/>
      <c r="I69" s="11"/>
      <c r="J69" s="12" t="str">
        <f>IF($A69="","",IF((F69="Sold"),(((G69-H69)-I69)-D69),""))</f>
        <v/>
      </c>
      <c r="K69" s="13" t="str">
        <f>IF($A69="","",IF((J69=""),"",IFERROR((J69/D69),0)))</f>
        <v/>
      </c>
    </row>
    <row r="70" spans="1:11" x14ac:dyDescent="0.25">
      <c r="D70" s="11"/>
      <c r="G70" s="11"/>
      <c r="H70" s="11"/>
      <c r="I70" s="11"/>
      <c r="J70" s="12" t="str">
        <f>IF($A70="","",IF((F70="Sold"),(((G70-H70)-I70)-D70),""))</f>
        <v/>
      </c>
      <c r="K70" s="13" t="str">
        <f>IF($A70="","",IF((J70=""),"",IFERROR((J70/D70),0)))</f>
        <v/>
      </c>
    </row>
    <row r="71" spans="1:11" x14ac:dyDescent="0.25">
      <c r="D71" s="11"/>
      <c r="G71" s="11"/>
      <c r="H71" s="11"/>
      <c r="I71" s="11"/>
      <c r="J71" s="12" t="str">
        <f>IF($A71="","",IF((F71="Sold"),(((G71-H71)-I71)-D71),""))</f>
        <v/>
      </c>
      <c r="K71" s="13" t="str">
        <f>IF($A71="","",IF((J71=""),"",IFERROR((J71/D71),0)))</f>
        <v/>
      </c>
    </row>
    <row r="72" spans="1:11" x14ac:dyDescent="0.25">
      <c r="D72" s="11"/>
      <c r="G72" s="11"/>
      <c r="H72" s="11"/>
      <c r="I72" s="11"/>
      <c r="J72" s="12" t="str">
        <f>IF($A72="","",IF((F72="Sold"),(((G72-H72)-I72)-D72),""))</f>
        <v/>
      </c>
      <c r="K72" s="13" t="str">
        <f>IF($A72="","",IF((J72=""),"",IFERROR((J72/D72),0)))</f>
        <v/>
      </c>
    </row>
    <row r="73" spans="1:11" x14ac:dyDescent="0.25">
      <c r="D73" s="11"/>
      <c r="G73" s="11"/>
      <c r="H73" s="11"/>
      <c r="I73" s="11"/>
      <c r="J73" s="12" t="str">
        <f>IF($A73="","",IF((F73="Sold"),(((G73-H73)-I73)-D73),""))</f>
        <v/>
      </c>
      <c r="K73" s="13" t="str">
        <f>IF($A73="","",IF((J73=""),"",IFERROR((J73/D73),0)))</f>
        <v/>
      </c>
    </row>
    <row r="74" spans="1:11" x14ac:dyDescent="0.25">
      <c r="D74" s="11"/>
      <c r="G74" s="11"/>
      <c r="H74" s="11"/>
      <c r="I74" s="11"/>
      <c r="J74" s="12" t="str">
        <f>IF($A74="","",IF((F74="Sold"),(((G74-H74)-I74)-D74),""))</f>
        <v/>
      </c>
      <c r="K74" s="13" t="str">
        <f>IF($A74="","",IF((J74=""),"",IFERROR((J74/D74),0)))</f>
        <v/>
      </c>
    </row>
    <row r="75" spans="1:11" x14ac:dyDescent="0.25">
      <c r="D75" s="11"/>
      <c r="G75" s="11"/>
      <c r="H75" s="11"/>
      <c r="I75" s="11"/>
      <c r="J75" s="12" t="str">
        <f>IF($A75="","",IF((F75="Sold"),(((G75-H75)-I75)-D75),""))</f>
        <v/>
      </c>
      <c r="K75" s="13" t="str">
        <f>IF($A75="","",IF((J75=""),"",IFERROR((J75/D75),0)))</f>
        <v/>
      </c>
    </row>
    <row r="76" spans="1:11" x14ac:dyDescent="0.25">
      <c r="D76" s="11"/>
      <c r="G76" s="11"/>
      <c r="H76" s="11"/>
      <c r="I76" s="11"/>
      <c r="J76" s="12" t="str">
        <f>IF($A76="","",IF((F76="Sold"),(((G76-H76)-I76)-D76),""))</f>
        <v/>
      </c>
      <c r="K76" s="13" t="str">
        <f>IF($A76="","",IF((J76=""),"",IFERROR((J76/D76),0)))</f>
        <v/>
      </c>
    </row>
    <row r="77" spans="1:11" x14ac:dyDescent="0.25">
      <c r="D77" s="11"/>
      <c r="G77" s="11"/>
      <c r="H77" s="11"/>
      <c r="I77" s="11"/>
      <c r="J77" s="12" t="str">
        <f>IF($A77="","",IF((F77="Sold"),(((G77-H77)-I77)-D77),""))</f>
        <v/>
      </c>
      <c r="K77" s="13" t="str">
        <f>IF($A77="","",IF((J77=""),"",IFERROR((J77/D77),0)))</f>
        <v/>
      </c>
    </row>
    <row r="78" spans="1:11" x14ac:dyDescent="0.25">
      <c r="D78" s="11"/>
      <c r="G78" s="11"/>
      <c r="H78" s="11"/>
      <c r="I78" s="11"/>
      <c r="J78" s="12" t="str">
        <f>IF($A78="","",IF((F78="Sold"),(((G78-H78)-I78)-D78),""))</f>
        <v/>
      </c>
      <c r="K78" s="13" t="str">
        <f>IF($A78="","",IF((J78=""),"",IFERROR((J78/D78),0)))</f>
        <v/>
      </c>
    </row>
    <row r="79" spans="1:11" x14ac:dyDescent="0.25">
      <c r="D79" s="11"/>
      <c r="G79" s="11"/>
      <c r="H79" s="11"/>
      <c r="I79" s="11"/>
      <c r="J79" s="12" t="str">
        <f>IF($A79="","",IF((F79="Sold"),(((G79-H79)-I79)-D79),""))</f>
        <v/>
      </c>
      <c r="K79" s="13" t="str">
        <f>IF($A79="","",IF((J79=""),"",IFERROR((J79/D79),0)))</f>
        <v/>
      </c>
    </row>
    <row r="80" spans="1:11" x14ac:dyDescent="0.25">
      <c r="D80" s="11"/>
      <c r="G80" s="11"/>
      <c r="H80" s="11"/>
      <c r="I80" s="11"/>
      <c r="J80" s="12" t="str">
        <f>IF($A80="","",IF((F80="Sold"),(((G80-H80)-I80)-D80),""))</f>
        <v/>
      </c>
      <c r="K80" s="13" t="str">
        <f>IF($A80="","",IF((J80=""),"",IFERROR((J80/D80),0)))</f>
        <v/>
      </c>
    </row>
    <row r="81" spans="1:11" x14ac:dyDescent="0.25">
      <c r="D81" s="11"/>
      <c r="G81" s="11"/>
      <c r="H81" s="11"/>
      <c r="I81" s="11"/>
      <c r="J81" s="12" t="str">
        <f>IF($A81="","",IF((F81="Sold"),(((G81-H81)-I81)-D81),""))</f>
        <v/>
      </c>
      <c r="K81" s="13" t="str">
        <f>IF($A81="","",IF((J81=""),"",IFERROR((J81/D81),0)))</f>
        <v/>
      </c>
    </row>
    <row r="82" spans="1:11" x14ac:dyDescent="0.25">
      <c r="D82" s="11"/>
      <c r="G82" s="11"/>
      <c r="H82" s="11"/>
      <c r="I82" s="11"/>
      <c r="J82" s="12" t="str">
        <f>IF($A82="","",IF((F82="Sold"),(((G82-H82)-I82)-D82),""))</f>
        <v/>
      </c>
      <c r="K82" s="13" t="str">
        <f>IF($A82="","",IF((J82=""),"",IFERROR((J82/D82),0)))</f>
        <v/>
      </c>
    </row>
    <row r="83" spans="1:11" x14ac:dyDescent="0.25">
      <c r="D83" s="11"/>
      <c r="G83" s="11"/>
      <c r="H83" s="11"/>
      <c r="I83" s="11"/>
      <c r="J83" s="12" t="str">
        <f>IF($A83="","",IF((F83="Sold"),(((G83-H83)-I83)-D83),""))</f>
        <v/>
      </c>
      <c r="K83" s="13" t="str">
        <f>IF($A83="","",IF((J83=""),"",IFERROR((J83/D83),0)))</f>
        <v/>
      </c>
    </row>
    <row r="84" spans="1:11" x14ac:dyDescent="0.25">
      <c r="D84" s="11"/>
      <c r="G84" s="11"/>
      <c r="H84" s="11"/>
      <c r="I84" s="11"/>
      <c r="J84" s="12" t="str">
        <f>IF($A84="","",IF((F84="Sold"),(((G84-H84)-I84)-D84),""))</f>
        <v/>
      </c>
      <c r="K84" s="13" t="str">
        <f>IF($A84="","",IF((J84=""),"",IFERROR((J84/D84),0)))</f>
        <v/>
      </c>
    </row>
    <row r="85" spans="1:11" x14ac:dyDescent="0.25">
      <c r="D85" s="11"/>
      <c r="G85" s="11"/>
      <c r="H85" s="11"/>
      <c r="I85" s="11"/>
      <c r="J85" s="12" t="str">
        <f>IF($A85="","",IF((F85="Sold"),(((G85-H85)-I85)-D85),""))</f>
        <v/>
      </c>
      <c r="K85" s="13" t="str">
        <f>IF($A85="","",IF((J85=""),"",IFERROR((J85/D85),0)))</f>
        <v/>
      </c>
    </row>
    <row r="86" spans="1:11" x14ac:dyDescent="0.25">
      <c r="D86" s="11"/>
      <c r="G86" s="11"/>
      <c r="H86" s="11"/>
      <c r="I86" s="11"/>
      <c r="J86" s="12" t="str">
        <f>IF($A86="","",IF((F86="Sold"),(((G86-H86)-I86)-D86),""))</f>
        <v/>
      </c>
      <c r="K86" s="13" t="str">
        <f>IF($A86="","",IF((J86=""),"",IFERROR((J86/D86),0)))</f>
        <v/>
      </c>
    </row>
    <row r="87" spans="1:11" x14ac:dyDescent="0.25">
      <c r="D87" s="11"/>
      <c r="G87" s="11"/>
      <c r="H87" s="11"/>
      <c r="I87" s="11"/>
      <c r="J87" s="12" t="str">
        <f>IF($A87="","",IF((F87="Sold"),(((G87-H87)-I87)-D87),""))</f>
        <v/>
      </c>
      <c r="K87" s="13" t="str">
        <f>IF($A87="","",IF((J87=""),"",IFERROR((J87/D87),0)))</f>
        <v/>
      </c>
    </row>
    <row r="88" spans="1:11" x14ac:dyDescent="0.25">
      <c r="D88" s="11"/>
      <c r="G88" s="11"/>
      <c r="H88" s="11"/>
      <c r="I88" s="11"/>
      <c r="J88" s="12" t="str">
        <f>IF($A88="","",IF((F88="Sold"),(((G88-H88)-I88)-D88),""))</f>
        <v/>
      </c>
      <c r="K88" s="13" t="str">
        <f>IF($A88="","",IF((J88=""),"",IFERROR((J88/D88),0)))</f>
        <v/>
      </c>
    </row>
    <row r="89" spans="1:11" x14ac:dyDescent="0.25">
      <c r="D89" s="11"/>
      <c r="G89" s="11"/>
      <c r="H89" s="11"/>
      <c r="I89" s="11"/>
      <c r="J89" s="12" t="str">
        <f>IF($A89="","",IF((F89="Sold"),(((G89-H89)-I89)-D89),""))</f>
        <v/>
      </c>
      <c r="K89" s="13" t="str">
        <f>IF($A89="","",IF((J89=""),"",IFERROR((J89/D89),0)))</f>
        <v/>
      </c>
    </row>
    <row r="90" spans="1:11" x14ac:dyDescent="0.25">
      <c r="D90" s="11"/>
      <c r="G90" s="11"/>
      <c r="H90" s="11"/>
      <c r="I90" s="11"/>
      <c r="J90" s="12" t="str">
        <f>IF($A90="","",IF((F90="Sold"),(((G90-H90)-I90)-D90),""))</f>
        <v/>
      </c>
      <c r="K90" s="13" t="str">
        <f>IF($A90="","",IF((J90=""),"",IFERROR((J90/D90),0)))</f>
        <v/>
      </c>
    </row>
    <row r="91" spans="1:11" x14ac:dyDescent="0.25">
      <c r="D91" s="11"/>
      <c r="G91" s="11"/>
      <c r="H91" s="11"/>
      <c r="I91" s="11"/>
      <c r="J91" s="12" t="str">
        <f>IF($A91="","",IF((F91="Sold"),(((G91-H91)-I91)-D91),""))</f>
        <v/>
      </c>
      <c r="K91" s="13" t="str">
        <f>IF($A91="","",IF((J91=""),"",IFERROR((J91/D91),0)))</f>
        <v/>
      </c>
    </row>
    <row r="92" spans="1:11" x14ac:dyDescent="0.25">
      <c r="D92" s="11"/>
      <c r="G92" s="11"/>
      <c r="H92" s="11"/>
      <c r="I92" s="11"/>
      <c r="J92" s="12" t="str">
        <f>IF($A92="","",IF((F92="Sold"),(((G92-H92)-I92)-D92),""))</f>
        <v/>
      </c>
      <c r="K92" s="13" t="str">
        <f>IF($A92="","",IF((J92=""),"",IFERROR((J92/D92),0)))</f>
        <v/>
      </c>
    </row>
    <row r="93" spans="1:11" x14ac:dyDescent="0.25">
      <c r="D93" s="11"/>
      <c r="G93" s="11"/>
      <c r="H93" s="11"/>
      <c r="I93" s="11"/>
      <c r="J93" s="12" t="str">
        <f>IF($A93="","",IF((F93="Sold"),(((G93-H93)-I93)-D93),""))</f>
        <v/>
      </c>
      <c r="K93" s="13" t="str">
        <f>IF($A93="","",IF((J93=""),"",IFERROR((J93/D93),0)))</f>
        <v/>
      </c>
    </row>
    <row r="94" spans="1:11" x14ac:dyDescent="0.25">
      <c r="D94" s="11"/>
      <c r="G94" s="11"/>
      <c r="H94" s="11"/>
      <c r="I94" s="11"/>
      <c r="J94" s="12" t="str">
        <f>IF($A94="","",IF((F94="Sold"),(((G94-H94)-I94)-D94),""))</f>
        <v/>
      </c>
      <c r="K94" s="13" t="str">
        <f>IF($A94="","",IF((J94=""),"",IFERROR((J94/D94),0)))</f>
        <v/>
      </c>
    </row>
    <row r="95" spans="1:11" x14ac:dyDescent="0.25">
      <c r="D95" s="11"/>
      <c r="G95" s="11"/>
      <c r="H95" s="11"/>
      <c r="I95" s="11"/>
      <c r="J95" s="12" t="str">
        <f>IF($A95="","",IF((F95="Sold"),(((G95-H95)-I95)-D95),""))</f>
        <v/>
      </c>
      <c r="K95" s="13" t="str">
        <f>IF($A95="","",IF((J95=""),"",IFERROR((J95/D95),0)))</f>
        <v/>
      </c>
    </row>
    <row r="96" spans="1:11" x14ac:dyDescent="0.25">
      <c r="D96" s="11"/>
      <c r="G96" s="11"/>
      <c r="H96" s="11"/>
      <c r="I96" s="11"/>
      <c r="J96" s="12" t="str">
        <f>IF($A96="","",IF((F96="Sold"),(((G96-H96)-I96)-D96),""))</f>
        <v/>
      </c>
      <c r="K96" s="13" t="str">
        <f>IF($A96="","",IF((J96=""),"",IFERROR((J96/D96),0)))</f>
        <v/>
      </c>
    </row>
    <row r="97" spans="1:11" x14ac:dyDescent="0.25">
      <c r="D97" s="11"/>
      <c r="G97" s="11"/>
      <c r="H97" s="11"/>
      <c r="I97" s="11"/>
      <c r="J97" s="12" t="str">
        <f>IF($A97="","",IF((F97="Sold"),(((G97-H97)-I97)-D97),""))</f>
        <v/>
      </c>
      <c r="K97" s="13" t="str">
        <f>IF($A97="","",IF((J97=""),"",IFERROR((J97/D97),0)))</f>
        <v/>
      </c>
    </row>
    <row r="98" spans="1:11" x14ac:dyDescent="0.25">
      <c r="D98" s="11"/>
      <c r="G98" s="11"/>
      <c r="H98" s="11"/>
      <c r="I98" s="11"/>
      <c r="J98" s="12" t="str">
        <f>IF($A98="","",IF((F98="Sold"),(((G98-H98)-I98)-D98),""))</f>
        <v/>
      </c>
      <c r="K98" s="13" t="str">
        <f>IF($A98="","",IF((J98=""),"",IFERROR((J98/D98),0)))</f>
        <v/>
      </c>
    </row>
    <row r="99" spans="1:11" x14ac:dyDescent="0.25">
      <c r="D99" s="11"/>
      <c r="G99" s="11"/>
      <c r="H99" s="11"/>
      <c r="I99" s="11"/>
      <c r="J99" s="12" t="str">
        <f>IF($A99="","",IF((F99="Sold"),(((G99-H99)-I99)-D99),""))</f>
        <v/>
      </c>
      <c r="K99" s="13" t="str">
        <f>IF($A99="","",IF((J99=""),"",IFERROR((J99/D99),0)))</f>
        <v/>
      </c>
    </row>
    <row r="100" spans="1:11" x14ac:dyDescent="0.25">
      <c r="D100" s="11"/>
      <c r="G100" s="11"/>
      <c r="H100" s="11"/>
      <c r="I100" s="11"/>
      <c r="J100" s="12" t="str">
        <f>IF($A100="","",IF((F100="Sold"),(((G100-H100)-I100)-D100),""))</f>
        <v/>
      </c>
      <c r="K100" s="13" t="str">
        <f>IF($A100="","",IF((J100=""),"",IFERROR((J100/D100),0)))</f>
        <v/>
      </c>
    </row>
    <row r="101" spans="1:11" x14ac:dyDescent="0.25">
      <c r="D101" s="11"/>
      <c r="G101" s="11"/>
      <c r="H101" s="11"/>
      <c r="I101" s="11"/>
      <c r="J101" s="12" t="str">
        <f>IF($A101="","",IF((F101="Sold"),(((G101-H101)-I101)-D101),""))</f>
        <v/>
      </c>
      <c r="K101" s="13" t="str">
        <f>IF($A101="","",IF((J101=""),"",IFERROR((J101/D101),0)))</f>
        <v/>
      </c>
    </row>
    <row r="102" spans="1:11" x14ac:dyDescent="0.25">
      <c r="D102" s="11"/>
      <c r="G102" s="11"/>
      <c r="H102" s="11"/>
      <c r="I102" s="11"/>
      <c r="J102" s="12" t="str">
        <f>IF($A102="","",IF((F102="Sold"),(((G102-H102)-I102)-D102),""))</f>
        <v/>
      </c>
      <c r="K102" s="13" t="str">
        <f>IF($A102="","",IF((J102=""),"",IFERROR((J102/D102),0)))</f>
        <v/>
      </c>
    </row>
    <row r="103" spans="1:11" x14ac:dyDescent="0.25">
      <c r="D103" s="11"/>
      <c r="G103" s="11"/>
      <c r="H103" s="11"/>
      <c r="I103" s="11"/>
      <c r="J103" s="12" t="str">
        <f>IF($A103="","",IF((F103="Sold"),(((G103-H103)-I103)-D103),""))</f>
        <v/>
      </c>
      <c r="K103" s="13" t="str">
        <f>IF($A103="","",IF((J103=""),"",IFERROR((J103/D103),0)))</f>
        <v/>
      </c>
    </row>
    <row r="104" spans="1:11" x14ac:dyDescent="0.25">
      <c r="D104" s="11"/>
      <c r="G104" s="11"/>
      <c r="H104" s="11"/>
      <c r="I104" s="11"/>
      <c r="J104" s="12" t="str">
        <f>IF($A104="","",IF((F104="Sold"),(((G104-H104)-I104)-D104),""))</f>
        <v/>
      </c>
      <c r="K104" s="13" t="str">
        <f>IF($A104="","",IF((J104=""),"",IFERROR((J104/D104),0)))</f>
        <v/>
      </c>
    </row>
    <row r="105" spans="1:11" x14ac:dyDescent="0.25">
      <c r="D105" s="11"/>
      <c r="G105" s="11"/>
      <c r="H105" s="11"/>
      <c r="I105" s="11"/>
      <c r="J105" s="12" t="str">
        <f>IF($A105="","",IF((F105="Sold"),(((G105-H105)-I105)-D105),""))</f>
        <v/>
      </c>
      <c r="K105" s="13" t="str">
        <f>IF($A105="","",IF((J105=""),"",IFERROR((J105/D105),0)))</f>
        <v/>
      </c>
    </row>
    <row r="106" spans="1:11" x14ac:dyDescent="0.25">
      <c r="D106" s="11"/>
      <c r="G106" s="11"/>
      <c r="H106" s="11"/>
      <c r="I106" s="11"/>
      <c r="J106" s="12" t="str">
        <f>IF($A106="","",IF((F106="Sold"),(((G106-H106)-I106)-D106),""))</f>
        <v/>
      </c>
      <c r="K106" s="13" t="str">
        <f>IF($A106="","",IF((J106=""),"",IFERROR((J106/D106),0)))</f>
        <v/>
      </c>
    </row>
    <row r="107" spans="1:11" x14ac:dyDescent="0.25">
      <c r="D107" s="11"/>
      <c r="G107" s="11"/>
      <c r="H107" s="11"/>
      <c r="I107" s="11"/>
      <c r="J107" s="12" t="str">
        <f>IF($A107="","",IF((F107="Sold"),(((G107-H107)-I107)-D107),""))</f>
        <v/>
      </c>
      <c r="K107" s="13" t="str">
        <f>IF($A107="","",IF((J107=""),"",IFERROR((J107/D107),0)))</f>
        <v/>
      </c>
    </row>
    <row r="108" spans="1:11" x14ac:dyDescent="0.25">
      <c r="D108" s="11"/>
      <c r="G108" s="11"/>
      <c r="H108" s="11"/>
      <c r="I108" s="11"/>
      <c r="J108" s="12" t="str">
        <f>IF($A108="","",IF((F108="Sold"),(((G108-H108)-I108)-D108),""))</f>
        <v/>
      </c>
      <c r="K108" s="13" t="str">
        <f>IF($A108="","",IF((J108=""),"",IFERROR((J108/D108),0)))</f>
        <v/>
      </c>
    </row>
    <row r="109" spans="1:11" x14ac:dyDescent="0.25">
      <c r="D109" s="11"/>
      <c r="G109" s="11"/>
      <c r="H109" s="11"/>
      <c r="I109" s="11"/>
      <c r="J109" s="12" t="str">
        <f>IF($A109="","",IF((F109="Sold"),(((G109-H109)-I109)-D109),""))</f>
        <v/>
      </c>
      <c r="K109" s="13" t="str">
        <f>IF($A109="","",IF((J109=""),"",IFERROR((J109/D109),0)))</f>
        <v/>
      </c>
    </row>
    <row r="110" spans="1:11" x14ac:dyDescent="0.25">
      <c r="D110" s="11"/>
      <c r="G110" s="11"/>
      <c r="H110" s="11"/>
      <c r="I110" s="11"/>
      <c r="J110" s="12" t="str">
        <f>IF($A110="","",IF((F110="Sold"),(((G110-H110)-I110)-D110),""))</f>
        <v/>
      </c>
      <c r="K110" s="13" t="str">
        <f>IF($A110="","",IF((J110=""),"",IFERROR((J110/D110),0)))</f>
        <v/>
      </c>
    </row>
    <row r="111" spans="1:11" x14ac:dyDescent="0.25">
      <c r="D111" s="11"/>
      <c r="G111" s="11"/>
      <c r="H111" s="11"/>
      <c r="I111" s="11"/>
      <c r="J111" s="12" t="str">
        <f>IF($A111="","",IF((F111="Sold"),(((G111-H111)-I111)-D111),""))</f>
        <v/>
      </c>
      <c r="K111" s="13" t="str">
        <f>IF($A111="","",IF((J111=""),"",IFERROR((J111/D111),0)))</f>
        <v/>
      </c>
    </row>
    <row r="112" spans="1:11" x14ac:dyDescent="0.25">
      <c r="D112" s="11"/>
      <c r="G112" s="11"/>
      <c r="H112" s="11"/>
      <c r="I112" s="11"/>
      <c r="J112" s="12" t="str">
        <f>IF($A112="","",IF((F112="Sold"),(((G112-H112)-I112)-D112),""))</f>
        <v/>
      </c>
      <c r="K112" s="13" t="str">
        <f>IF($A112="","",IF((J112=""),"",IFERROR((J112/D112),0)))</f>
        <v/>
      </c>
    </row>
    <row r="113" spans="1:11" x14ac:dyDescent="0.25">
      <c r="D113" s="11"/>
      <c r="G113" s="11"/>
      <c r="H113" s="11"/>
      <c r="I113" s="11"/>
      <c r="J113" s="12" t="str">
        <f>IF($A113="","",IF((F113="Sold"),(((G113-H113)-I113)-D113),""))</f>
        <v/>
      </c>
      <c r="K113" s="13" t="str">
        <f>IF($A113="","",IF((J113=""),"",IFERROR((J113/D113),0)))</f>
        <v/>
      </c>
    </row>
    <row r="114" spans="1:11" x14ac:dyDescent="0.25">
      <c r="D114" s="11"/>
      <c r="G114" s="11"/>
      <c r="H114" s="11"/>
      <c r="I114" s="11"/>
      <c r="J114" s="12" t="str">
        <f>IF($A114="","",IF((F114="Sold"),(((G114-H114)-I114)-D114),""))</f>
        <v/>
      </c>
      <c r="K114" s="13" t="str">
        <f>IF($A114="","",IF((J114=""),"",IFERROR((J114/D114),0)))</f>
        <v/>
      </c>
    </row>
    <row r="115" spans="1:11" x14ac:dyDescent="0.25">
      <c r="D115" s="11"/>
      <c r="G115" s="11"/>
      <c r="H115" s="11"/>
      <c r="I115" s="11"/>
      <c r="J115" s="12" t="str">
        <f>IF($A115="","",IF((F115="Sold"),(((G115-H115)-I115)-D115),""))</f>
        <v/>
      </c>
      <c r="K115" s="13" t="str">
        <f>IF($A115="","",IF((J115=""),"",IFERROR((J115/D115),0)))</f>
        <v/>
      </c>
    </row>
    <row r="116" spans="1:11" x14ac:dyDescent="0.25">
      <c r="D116" s="11"/>
      <c r="G116" s="11"/>
      <c r="H116" s="11"/>
      <c r="I116" s="11"/>
      <c r="J116" s="12" t="str">
        <f>IF($A116="","",IF((F116="Sold"),(((G116-H116)-I116)-D116),""))</f>
        <v/>
      </c>
      <c r="K116" s="13" t="str">
        <f>IF($A116="","",IF((J116=""),"",IFERROR((J116/D116),0)))</f>
        <v/>
      </c>
    </row>
    <row r="117" spans="1:11" x14ac:dyDescent="0.25">
      <c r="D117" s="11"/>
      <c r="G117" s="11"/>
      <c r="H117" s="11"/>
      <c r="I117" s="11"/>
      <c r="J117" s="12" t="str">
        <f>IF($A117="","",IF((F117="Sold"),(((G117-H117)-I117)-D117),""))</f>
        <v/>
      </c>
      <c r="K117" s="13" t="str">
        <f>IF($A117="","",IF((J117=""),"",IFERROR((J117/D117),0)))</f>
        <v/>
      </c>
    </row>
    <row r="118" spans="1:11" x14ac:dyDescent="0.25">
      <c r="D118" s="11"/>
      <c r="G118" s="11"/>
      <c r="H118" s="11"/>
      <c r="I118" s="11"/>
      <c r="J118" s="12" t="str">
        <f>IF($A118="","",IF((F118="Sold"),(((G118-H118)-I118)-D118),""))</f>
        <v/>
      </c>
      <c r="K118" s="13" t="str">
        <f>IF($A118="","",IF((J118=""),"",IFERROR((J118/D118),0)))</f>
        <v/>
      </c>
    </row>
    <row r="119" spans="1:11" x14ac:dyDescent="0.25">
      <c r="D119" s="11"/>
      <c r="G119" s="11"/>
      <c r="H119" s="11"/>
      <c r="I119" s="11"/>
      <c r="J119" s="12" t="str">
        <f>IF($A119="","",IF((F119="Sold"),(((G119-H119)-I119)-D119),""))</f>
        <v/>
      </c>
      <c r="K119" s="13" t="str">
        <f>IF($A119="","",IF((J119=""),"",IFERROR((J119/D119),0)))</f>
        <v/>
      </c>
    </row>
    <row r="120" spans="1:11" x14ac:dyDescent="0.25">
      <c r="D120" s="11"/>
      <c r="G120" s="11"/>
      <c r="H120" s="11"/>
      <c r="I120" s="11"/>
      <c r="J120" s="12" t="str">
        <f>IF($A120="","",IF((F120="Sold"),(((G120-H120)-I120)-D120),""))</f>
        <v/>
      </c>
      <c r="K120" s="13" t="str">
        <f>IF($A120="","",IF((J120=""),"",IFERROR((J120/D120),0)))</f>
        <v/>
      </c>
    </row>
    <row r="121" spans="1:11" x14ac:dyDescent="0.25">
      <c r="D121" s="11"/>
      <c r="G121" s="11"/>
      <c r="H121" s="11"/>
      <c r="I121" s="11"/>
      <c r="J121" s="12" t="str">
        <f>IF($A121="","",IF((F121="Sold"),(((G121-H121)-I121)-D121),""))</f>
        <v/>
      </c>
      <c r="K121" s="13" t="str">
        <f>IF($A121="","",IF((J121=""),"",IFERROR((J121/D121),0)))</f>
        <v/>
      </c>
    </row>
    <row r="122" spans="1:11" x14ac:dyDescent="0.25">
      <c r="D122" s="11"/>
      <c r="G122" s="11"/>
      <c r="H122" s="11"/>
      <c r="I122" s="11"/>
      <c r="J122" s="12" t="str">
        <f>IF($A122="","",IF((F122="Sold"),(((G122-H122)-I122)-D122),""))</f>
        <v/>
      </c>
      <c r="K122" s="13" t="str">
        <f>IF($A122="","",IF((J122=""),"",IFERROR((J122/D122),0)))</f>
        <v/>
      </c>
    </row>
    <row r="123" spans="1:11" x14ac:dyDescent="0.25">
      <c r="D123" s="11"/>
      <c r="G123" s="11"/>
      <c r="H123" s="11"/>
      <c r="I123" s="11"/>
      <c r="J123" s="12" t="str">
        <f>IF($A123="","",IF((F123="Sold"),(((G123-H123)-I123)-D123),""))</f>
        <v/>
      </c>
      <c r="K123" s="13" t="str">
        <f>IF($A123="","",IF((J123=""),"",IFERROR((J123/D123),0)))</f>
        <v/>
      </c>
    </row>
    <row r="124" spans="1:11" x14ac:dyDescent="0.25">
      <c r="D124" s="11"/>
      <c r="G124" s="11"/>
      <c r="H124" s="11"/>
      <c r="I124" s="11"/>
      <c r="J124" s="12" t="str">
        <f>IF($A124="","",IF((F124="Sold"),(((G124-H124)-I124)-D124),""))</f>
        <v/>
      </c>
      <c r="K124" s="13" t="str">
        <f>IF($A124="","",IF((J124=""),"",IFERROR((J124/D124),0)))</f>
        <v/>
      </c>
    </row>
    <row r="125" spans="1:11" x14ac:dyDescent="0.25">
      <c r="D125" s="11"/>
      <c r="G125" s="11"/>
      <c r="H125" s="11"/>
      <c r="I125" s="11"/>
      <c r="J125" s="12" t="str">
        <f>IF($A125="","",IF((F125="Sold"),(((G125-H125)-I125)-D125),""))</f>
        <v/>
      </c>
      <c r="K125" s="13" t="str">
        <f>IF($A125="","",IF((J125=""),"",IFERROR((J125/D125),0)))</f>
        <v/>
      </c>
    </row>
    <row r="126" spans="1:11" x14ac:dyDescent="0.25">
      <c r="D126" s="11"/>
      <c r="G126" s="11"/>
      <c r="H126" s="11"/>
      <c r="I126" s="11"/>
      <c r="J126" s="12" t="str">
        <f>IF($A126="","",IF((F126="Sold"),(((G126-H126)-I126)-D126),""))</f>
        <v/>
      </c>
      <c r="K126" s="13" t="str">
        <f>IF($A126="","",IF((J126=""),"",IFERROR((J126/D126),0)))</f>
        <v/>
      </c>
    </row>
    <row r="127" spans="1:11" x14ac:dyDescent="0.25">
      <c r="D127" s="11"/>
      <c r="G127" s="11"/>
      <c r="H127" s="11"/>
      <c r="I127" s="11"/>
      <c r="J127" s="12" t="str">
        <f>IF($A127="","",IF((F127="Sold"),(((G127-H127)-I127)-D127),""))</f>
        <v/>
      </c>
      <c r="K127" s="13" t="str">
        <f>IF($A127="","",IF((J127=""),"",IFERROR((J127/D127),0)))</f>
        <v/>
      </c>
    </row>
    <row r="128" spans="1:11" x14ac:dyDescent="0.25">
      <c r="D128" s="11"/>
      <c r="G128" s="11"/>
      <c r="H128" s="11"/>
      <c r="I128" s="11"/>
      <c r="J128" s="12" t="str">
        <f>IF($A128="","",IF((F128="Sold"),(((G128-H128)-I128)-D128),""))</f>
        <v/>
      </c>
      <c r="K128" s="13" t="str">
        <f>IF($A128="","",IF((J128=""),"",IFERROR((J128/D128),0)))</f>
        <v/>
      </c>
    </row>
    <row r="129" spans="1:11" x14ac:dyDescent="0.25">
      <c r="D129" s="11"/>
      <c r="G129" s="11"/>
      <c r="H129" s="11"/>
      <c r="I129" s="11"/>
      <c r="J129" s="12" t="str">
        <f>IF($A129="","",IF((F129="Sold"),(((G129-H129)-I129)-D129),""))</f>
        <v/>
      </c>
      <c r="K129" s="13" t="str">
        <f>IF($A129="","",IF((J129=""),"",IFERROR((J129/D129),0)))</f>
        <v/>
      </c>
    </row>
    <row r="130" spans="1:11" x14ac:dyDescent="0.25">
      <c r="D130" s="11"/>
      <c r="G130" s="11"/>
      <c r="H130" s="11"/>
      <c r="I130" s="11"/>
      <c r="J130" s="12" t="str">
        <f>IF($A130="","",IF((F130="Sold"),(((G130-H130)-I130)-D130),""))</f>
        <v/>
      </c>
      <c r="K130" s="13" t="str">
        <f>IF($A130="","",IF((J130=""),"",IFERROR((J130/D130),0)))</f>
        <v/>
      </c>
    </row>
    <row r="131" spans="1:11" x14ac:dyDescent="0.25">
      <c r="D131" s="11"/>
      <c r="G131" s="11"/>
      <c r="H131" s="11"/>
      <c r="I131" s="11"/>
      <c r="J131" s="12" t="str">
        <f>IF($A131="","",IF((F131="Sold"),(((G131-H131)-I131)-D131),""))</f>
        <v/>
      </c>
      <c r="K131" s="13" t="str">
        <f>IF($A131="","",IF((J131=""),"",IFERROR((J131/D131),0)))</f>
        <v/>
      </c>
    </row>
    <row r="132" spans="1:11" x14ac:dyDescent="0.25">
      <c r="D132" s="11"/>
      <c r="G132" s="11"/>
      <c r="H132" s="11"/>
      <c r="I132" s="11"/>
      <c r="J132" s="12" t="str">
        <f>IF($A132="","",IF((F132="Sold"),(((G132-H132)-I132)-D132),""))</f>
        <v/>
      </c>
      <c r="K132" s="13" t="str">
        <f>IF($A132="","",IF((J132=""),"",IFERROR((J132/D132),0)))</f>
        <v/>
      </c>
    </row>
    <row r="133" spans="1:11" x14ac:dyDescent="0.25">
      <c r="D133" s="11"/>
      <c r="G133" s="11"/>
      <c r="H133" s="11"/>
      <c r="I133" s="11"/>
      <c r="J133" s="12" t="str">
        <f>IF($A133="","",IF((F133="Sold"),(((G133-H133)-I133)-D133),""))</f>
        <v/>
      </c>
      <c r="K133" s="13" t="str">
        <f>IF($A133="","",IF((J133=""),"",IFERROR((J133/D133),0)))</f>
        <v/>
      </c>
    </row>
    <row r="134" spans="1:11" x14ac:dyDescent="0.25">
      <c r="D134" s="11"/>
      <c r="G134" s="11"/>
      <c r="H134" s="11"/>
      <c r="I134" s="11"/>
      <c r="J134" s="12" t="str">
        <f>IF($A134="","",IF((F134="Sold"),(((G134-H134)-I134)-D134),""))</f>
        <v/>
      </c>
      <c r="K134" s="13" t="str">
        <f>IF($A134="","",IF((J134=""),"",IFERROR((J134/D134),0)))</f>
        <v/>
      </c>
    </row>
    <row r="135" spans="1:11" x14ac:dyDescent="0.25">
      <c r="D135" s="11"/>
      <c r="G135" s="11"/>
      <c r="H135" s="11"/>
      <c r="I135" s="11"/>
      <c r="J135" s="12" t="str">
        <f>IF($A135="","",IF((F135="Sold"),(((G135-H135)-I135)-D135),""))</f>
        <v/>
      </c>
      <c r="K135" s="13" t="str">
        <f>IF($A135="","",IF((J135=""),"",IFERROR((J135/D135),0)))</f>
        <v/>
      </c>
    </row>
    <row r="136" spans="1:11" x14ac:dyDescent="0.25">
      <c r="D136" s="11"/>
      <c r="G136" s="11"/>
      <c r="H136" s="11"/>
      <c r="I136" s="11"/>
      <c r="J136" s="12" t="str">
        <f>IF($A136="","",IF((F136="Sold"),(((G136-H136)-I136)-D136),""))</f>
        <v/>
      </c>
      <c r="K136" s="13" t="str">
        <f>IF($A136="","",IF((J136=""),"",IFERROR((J136/D136),0)))</f>
        <v/>
      </c>
    </row>
    <row r="137" spans="1:11" x14ac:dyDescent="0.25">
      <c r="D137" s="11"/>
      <c r="G137" s="11"/>
      <c r="H137" s="11"/>
      <c r="I137" s="11"/>
      <c r="J137" s="12" t="str">
        <f>IF($A137="","",IF((F137="Sold"),(((G137-H137)-I137)-D137),""))</f>
        <v/>
      </c>
      <c r="K137" s="13" t="str">
        <f>IF($A137="","",IF((J137=""),"",IFERROR((J137/D137),0)))</f>
        <v/>
      </c>
    </row>
    <row r="138" spans="1:11" x14ac:dyDescent="0.25">
      <c r="D138" s="11"/>
      <c r="G138" s="11"/>
      <c r="H138" s="11"/>
      <c r="I138" s="11"/>
      <c r="J138" s="12" t="str">
        <f>IF($A138="","",IF((F138="Sold"),(((G138-H138)-I138)-D138),""))</f>
        <v/>
      </c>
      <c r="K138" s="13" t="str">
        <f>IF($A138="","",IF((J138=""),"",IFERROR((J138/D138),0)))</f>
        <v/>
      </c>
    </row>
    <row r="139" spans="1:11" x14ac:dyDescent="0.25">
      <c r="D139" s="11"/>
      <c r="G139" s="11"/>
      <c r="H139" s="11"/>
      <c r="I139" s="11"/>
      <c r="J139" s="12" t="str">
        <f>IF($A139="","",IF((F139="Sold"),(((G139-H139)-I139)-D139),""))</f>
        <v/>
      </c>
      <c r="K139" s="13" t="str">
        <f>IF($A139="","",IF((J139=""),"",IFERROR((J139/D139),0)))</f>
        <v/>
      </c>
    </row>
    <row r="140" spans="1:11" x14ac:dyDescent="0.25">
      <c r="D140" s="11"/>
      <c r="G140" s="11"/>
      <c r="H140" s="11"/>
      <c r="I140" s="11"/>
      <c r="J140" s="12" t="str">
        <f>IF($A140="","",IF((F140="Sold"),(((G140-H140)-I140)-D140),""))</f>
        <v/>
      </c>
      <c r="K140" s="13" t="str">
        <f>IF($A140="","",IF((J140=""),"",IFERROR((J140/D140),0)))</f>
        <v/>
      </c>
    </row>
    <row r="141" spans="1:11" x14ac:dyDescent="0.25">
      <c r="D141" s="11"/>
      <c r="G141" s="11"/>
      <c r="H141" s="11"/>
      <c r="I141" s="11"/>
      <c r="J141" s="12" t="str">
        <f>IF($A141="","",IF((F141="Sold"),(((G141-H141)-I141)-D141),""))</f>
        <v/>
      </c>
      <c r="K141" s="13" t="str">
        <f>IF($A141="","",IF((J141=""),"",IFERROR((J141/D141),0)))</f>
        <v/>
      </c>
    </row>
    <row r="142" spans="1:11" x14ac:dyDescent="0.25">
      <c r="D142" s="11"/>
      <c r="G142" s="11"/>
      <c r="H142" s="11"/>
      <c r="I142" s="11"/>
      <c r="J142" s="12" t="str">
        <f>IF($A142="","",IF((F142="Sold"),(((G142-H142)-I142)-D142),""))</f>
        <v/>
      </c>
      <c r="K142" s="13" t="str">
        <f>IF($A142="","",IF((J142=""),"",IFERROR((J142/D142),0)))</f>
        <v/>
      </c>
    </row>
    <row r="143" spans="1:11" x14ac:dyDescent="0.25">
      <c r="D143" s="11"/>
      <c r="G143" s="11"/>
      <c r="H143" s="11"/>
      <c r="I143" s="11"/>
      <c r="J143" s="12" t="str">
        <f>IF($A143="","",IF((F143="Sold"),(((G143-H143)-I143)-D143),""))</f>
        <v/>
      </c>
      <c r="K143" s="13" t="str">
        <f>IF($A143="","",IF((J143=""),"",IFERROR((J143/D143),0)))</f>
        <v/>
      </c>
    </row>
    <row r="144" spans="1:11" x14ac:dyDescent="0.25">
      <c r="D144" s="11"/>
      <c r="G144" s="11"/>
      <c r="H144" s="11"/>
      <c r="I144" s="11"/>
      <c r="J144" s="12" t="str">
        <f>IF($A144="","",IF((F144="Sold"),(((G144-H144)-I144)-D144),""))</f>
        <v/>
      </c>
      <c r="K144" s="13" t="str">
        <f>IF($A144="","",IF((J144=""),"",IFERROR((J144/D144),0)))</f>
        <v/>
      </c>
    </row>
    <row r="145" spans="1:11" x14ac:dyDescent="0.25">
      <c r="D145" s="11"/>
      <c r="G145" s="11"/>
      <c r="H145" s="11"/>
      <c r="I145" s="11"/>
      <c r="J145" s="12" t="str">
        <f>IF($A145="","",IF((F145="Sold"),(((G145-H145)-I145)-D145),""))</f>
        <v/>
      </c>
      <c r="K145" s="13" t="str">
        <f>IF($A145="","",IF((J145=""),"",IFERROR((J145/D145),0)))</f>
        <v/>
      </c>
    </row>
    <row r="146" spans="1:11" x14ac:dyDescent="0.25">
      <c r="D146" s="11"/>
      <c r="G146" s="11"/>
      <c r="H146" s="11"/>
      <c r="I146" s="11"/>
      <c r="J146" s="12" t="str">
        <f>IF($A146="","",IF((F146="Sold"),(((G146-H146)-I146)-D146),""))</f>
        <v/>
      </c>
      <c r="K146" s="13" t="str">
        <f>IF($A146="","",IF((J146=""),"",IFERROR((J146/D146),0)))</f>
        <v/>
      </c>
    </row>
    <row r="147" spans="1:11" x14ac:dyDescent="0.25">
      <c r="D147" s="11"/>
      <c r="G147" s="11"/>
      <c r="H147" s="11"/>
      <c r="I147" s="11"/>
      <c r="J147" s="12" t="str">
        <f>IF($A147="","",IF((F147="Sold"),(((G147-H147)-I147)-D147),""))</f>
        <v/>
      </c>
      <c r="K147" s="13" t="str">
        <f>IF($A147="","",IF((J147=""),"",IFERROR((J147/D147),0)))</f>
        <v/>
      </c>
    </row>
    <row r="148" spans="1:11" x14ac:dyDescent="0.25">
      <c r="D148" s="11"/>
      <c r="G148" s="11"/>
      <c r="H148" s="11"/>
      <c r="I148" s="11"/>
      <c r="J148" s="12" t="str">
        <f>IF($A148="","",IF((F148="Sold"),(((G148-H148)-I148)-D148),""))</f>
        <v/>
      </c>
      <c r="K148" s="13" t="str">
        <f>IF($A148="","",IF((J148=""),"",IFERROR((J148/D148),0)))</f>
        <v/>
      </c>
    </row>
    <row r="149" spans="1:11" x14ac:dyDescent="0.25">
      <c r="D149" s="11"/>
      <c r="G149" s="11"/>
      <c r="H149" s="11"/>
      <c r="I149" s="11"/>
      <c r="J149" s="12" t="str">
        <f>IF($A149="","",IF((F149="Sold"),(((G149-H149)-I149)-D149),""))</f>
        <v/>
      </c>
      <c r="K149" s="13" t="str">
        <f>IF($A149="","",IF((J149=""),"",IFERROR((J149/D149),0)))</f>
        <v/>
      </c>
    </row>
    <row r="150" spans="1:11" x14ac:dyDescent="0.25">
      <c r="D150" s="11"/>
      <c r="G150" s="11"/>
      <c r="H150" s="11"/>
      <c r="I150" s="11"/>
      <c r="J150" s="12" t="str">
        <f>IF($A150="","",IF((F150="Sold"),(((G150-H150)-I150)-D150),""))</f>
        <v/>
      </c>
      <c r="K150" s="13" t="str">
        <f>IF($A150="","",IF((J150=""),"",IFERROR((J150/D150),0)))</f>
        <v/>
      </c>
    </row>
    <row r="151" spans="1:11" x14ac:dyDescent="0.25">
      <c r="D151" s="11"/>
      <c r="G151" s="11"/>
      <c r="H151" s="11"/>
      <c r="I151" s="11"/>
      <c r="J151" s="12" t="str">
        <f>IF($A151="","",IF((F151="Sold"),(((G151-H151)-I151)-D151),""))</f>
        <v/>
      </c>
      <c r="K151" s="13" t="str">
        <f>IF($A151="","",IF((J151=""),"",IFERROR((J151/D151),0)))</f>
        <v/>
      </c>
    </row>
    <row r="152" spans="1:11" x14ac:dyDescent="0.25">
      <c r="D152" s="11"/>
      <c r="G152" s="11"/>
      <c r="H152" s="11"/>
      <c r="I152" s="11"/>
      <c r="J152" s="12" t="str">
        <f>IF($A152="","",IF((F152="Sold"),(((G152-H152)-I152)-D152),""))</f>
        <v/>
      </c>
      <c r="K152" s="13" t="str">
        <f>IF($A152="","",IF((J152=""),"",IFERROR((J152/D152),0)))</f>
        <v/>
      </c>
    </row>
    <row r="153" spans="1:11" x14ac:dyDescent="0.25">
      <c r="D153" s="11"/>
      <c r="G153" s="11"/>
      <c r="H153" s="11"/>
      <c r="I153" s="11"/>
      <c r="J153" s="12" t="str">
        <f>IF($A153="","",IF((F153="Sold"),(((G153-H153)-I153)-D153),""))</f>
        <v/>
      </c>
      <c r="K153" s="13" t="str">
        <f>IF($A153="","",IF((J153=""),"",IFERROR((J153/D153),0)))</f>
        <v/>
      </c>
    </row>
    <row r="154" spans="1:11" x14ac:dyDescent="0.25">
      <c r="D154" s="11"/>
      <c r="G154" s="11"/>
      <c r="H154" s="11"/>
      <c r="I154" s="11"/>
      <c r="J154" s="12" t="str">
        <f>IF($A154="","",IF((F154="Sold"),(((G154-H154)-I154)-D154),""))</f>
        <v/>
      </c>
      <c r="K154" s="13" t="str">
        <f>IF($A154="","",IF((J154=""),"",IFERROR((J154/D154),0)))</f>
        <v/>
      </c>
    </row>
    <row r="155" spans="1:11" x14ac:dyDescent="0.25">
      <c r="D155" s="11"/>
      <c r="G155" s="11"/>
      <c r="H155" s="11"/>
      <c r="I155" s="11"/>
      <c r="J155" s="12" t="str">
        <f>IF($A155="","",IF((F155="Sold"),(((G155-H155)-I155)-D155),""))</f>
        <v/>
      </c>
      <c r="K155" s="13" t="str">
        <f>IF($A155="","",IF((J155=""),"",IFERROR((J155/D155),0)))</f>
        <v/>
      </c>
    </row>
    <row r="156" spans="1:11" x14ac:dyDescent="0.25">
      <c r="D156" s="11"/>
      <c r="G156" s="11"/>
      <c r="H156" s="11"/>
      <c r="I156" s="11"/>
      <c r="J156" s="12" t="str">
        <f>IF($A156="","",IF((F156="Sold"),(((G156-H156)-I156)-D156),""))</f>
        <v/>
      </c>
      <c r="K156" s="13" t="str">
        <f>IF($A156="","",IF((J156=""),"",IFERROR((J156/D156),0)))</f>
        <v/>
      </c>
    </row>
    <row r="157" spans="1:11" x14ac:dyDescent="0.25">
      <c r="D157" s="11"/>
      <c r="G157" s="11"/>
      <c r="H157" s="11"/>
      <c r="I157" s="11"/>
      <c r="J157" s="12" t="str">
        <f>IF($A157="","",IF((F157="Sold"),(((G157-H157)-I157)-D157),""))</f>
        <v/>
      </c>
      <c r="K157" s="13" t="str">
        <f>IF($A157="","",IF((J157=""),"",IFERROR((J157/D157),0)))</f>
        <v/>
      </c>
    </row>
    <row r="158" spans="1:11" x14ac:dyDescent="0.25">
      <c r="D158" s="11"/>
      <c r="G158" s="11"/>
      <c r="H158" s="11"/>
      <c r="I158" s="11"/>
      <c r="J158" s="12" t="str">
        <f>IF($A158="","",IF((F158="Sold"),(((G158-H158)-I158)-D158),""))</f>
        <v/>
      </c>
      <c r="K158" s="13" t="str">
        <f>IF($A158="","",IF((J158=""),"",IFERROR((J158/D158),0)))</f>
        <v/>
      </c>
    </row>
    <row r="159" spans="1:11" x14ac:dyDescent="0.25">
      <c r="D159" s="11"/>
      <c r="G159" s="11"/>
      <c r="H159" s="11"/>
      <c r="I159" s="11"/>
      <c r="J159" s="12" t="str">
        <f>IF($A159="","",IF((F159="Sold"),(((G159-H159)-I159)-D159),""))</f>
        <v/>
      </c>
      <c r="K159" s="13" t="str">
        <f>IF($A159="","",IF((J159=""),"",IFERROR((J159/D159),0)))</f>
        <v/>
      </c>
    </row>
    <row r="160" spans="1:11" x14ac:dyDescent="0.25">
      <c r="D160" s="11"/>
      <c r="G160" s="11"/>
      <c r="H160" s="11"/>
      <c r="I160" s="11"/>
      <c r="J160" s="12" t="str">
        <f>IF($A160="","",IF((F160="Sold"),(((G160-H160)-I160)-D160),""))</f>
        <v/>
      </c>
      <c r="K160" s="13" t="str">
        <f>IF($A160="","",IF((J160=""),"",IFERROR((J160/D160),0)))</f>
        <v/>
      </c>
    </row>
    <row r="161" spans="1:11" x14ac:dyDescent="0.25">
      <c r="D161" s="11"/>
      <c r="G161" s="11"/>
      <c r="H161" s="11"/>
      <c r="I161" s="11"/>
      <c r="J161" s="12" t="str">
        <f>IF($A161="","",IF((F161="Sold"),(((G161-H161)-I161)-D161),""))</f>
        <v/>
      </c>
      <c r="K161" s="13" t="str">
        <f>IF($A161="","",IF((J161=""),"",IFERROR((J161/D161),0)))</f>
        <v/>
      </c>
    </row>
    <row r="162" spans="1:11" x14ac:dyDescent="0.25">
      <c r="D162" s="11"/>
      <c r="G162" s="11"/>
      <c r="H162" s="11"/>
      <c r="I162" s="11"/>
      <c r="J162" s="12" t="str">
        <f>IF($A162="","",IF((F162="Sold"),(((G162-H162)-I162)-D162),""))</f>
        <v/>
      </c>
      <c r="K162" s="13" t="str">
        <f>IF($A162="","",IF((J162=""),"",IFERROR((J162/D162),0)))</f>
        <v/>
      </c>
    </row>
    <row r="163" spans="1:11" x14ac:dyDescent="0.25">
      <c r="D163" s="11"/>
      <c r="G163" s="11"/>
      <c r="H163" s="11"/>
      <c r="I163" s="11"/>
      <c r="J163" s="12" t="str">
        <f>IF($A163="","",IF((F163="Sold"),(((G163-H163)-I163)-D163),""))</f>
        <v/>
      </c>
      <c r="K163" s="13" t="str">
        <f>IF($A163="","",IF((J163=""),"",IFERROR((J163/D163),0)))</f>
        <v/>
      </c>
    </row>
    <row r="164" spans="1:11" x14ac:dyDescent="0.25">
      <c r="D164" s="11"/>
      <c r="G164" s="11"/>
      <c r="H164" s="11"/>
      <c r="I164" s="11"/>
      <c r="J164" s="12" t="str">
        <f>IF($A164="","",IF((F164="Sold"),(((G164-H164)-I164)-D164),""))</f>
        <v/>
      </c>
      <c r="K164" s="13" t="str">
        <f>IF($A164="","",IF((J164=""),"",IFERROR((J164/D164),0)))</f>
        <v/>
      </c>
    </row>
    <row r="165" spans="1:11" x14ac:dyDescent="0.25">
      <c r="D165" s="11"/>
      <c r="G165" s="11"/>
      <c r="H165" s="11"/>
      <c r="I165" s="11"/>
      <c r="J165" s="12" t="str">
        <f>IF($A165="","",IF((F165="Sold"),(((G165-H165)-I165)-D165),""))</f>
        <v/>
      </c>
      <c r="K165" s="13" t="str">
        <f>IF($A165="","",IF((J165=""),"",IFERROR((J165/D165),0)))</f>
        <v/>
      </c>
    </row>
    <row r="166" spans="1:11" x14ac:dyDescent="0.25">
      <c r="D166" s="11"/>
      <c r="G166" s="11"/>
      <c r="H166" s="11"/>
      <c r="I166" s="11"/>
      <c r="J166" s="12" t="str">
        <f>IF($A166="","",IF((F166="Sold"),(((G166-H166)-I166)-D166),""))</f>
        <v/>
      </c>
      <c r="K166" s="13" t="str">
        <f>IF($A166="","",IF((J166=""),"",IFERROR((J166/D166),0)))</f>
        <v/>
      </c>
    </row>
    <row r="167" spans="1:11" x14ac:dyDescent="0.25">
      <c r="D167" s="11"/>
      <c r="G167" s="11"/>
      <c r="H167" s="11"/>
      <c r="I167" s="11"/>
      <c r="J167" s="12" t="str">
        <f>IF($A167="","",IF((F167="Sold"),(((G167-H167)-I167)-D167),""))</f>
        <v/>
      </c>
      <c r="K167" s="13" t="str">
        <f>IF($A167="","",IF((J167=""),"",IFERROR((J167/D167),0)))</f>
        <v/>
      </c>
    </row>
    <row r="168" spans="1:11" x14ac:dyDescent="0.25">
      <c r="D168" s="11"/>
      <c r="G168" s="11"/>
      <c r="H168" s="11"/>
      <c r="I168" s="11"/>
      <c r="J168" s="12" t="str">
        <f>IF($A168="","",IF((F168="Sold"),(((G168-H168)-I168)-D168),""))</f>
        <v/>
      </c>
      <c r="K168" s="13" t="str">
        <f>IF($A168="","",IF((J168=""),"",IFERROR((J168/D168),0)))</f>
        <v/>
      </c>
    </row>
    <row r="169" spans="1:11" x14ac:dyDescent="0.25">
      <c r="D169" s="11"/>
      <c r="G169" s="11"/>
      <c r="H169" s="11"/>
      <c r="I169" s="11"/>
      <c r="J169" s="12" t="str">
        <f>IF($A169="","",IF((F169="Sold"),(((G169-H169)-I169)-D169),""))</f>
        <v/>
      </c>
      <c r="K169" s="13" t="str">
        <f>IF($A169="","",IF((J169=""),"",IFERROR((J169/D169),0)))</f>
        <v/>
      </c>
    </row>
    <row r="170" spans="1:11" x14ac:dyDescent="0.25">
      <c r="D170" s="11"/>
      <c r="G170" s="11"/>
      <c r="H170" s="11"/>
      <c r="I170" s="11"/>
      <c r="J170" s="12" t="str">
        <f>IF($A170="","",IF((F170="Sold"),(((G170-H170)-I170)-D170),""))</f>
        <v/>
      </c>
      <c r="K170" s="13" t="str">
        <f>IF($A170="","",IF((J170=""),"",IFERROR((J170/D170),0)))</f>
        <v/>
      </c>
    </row>
    <row r="171" spans="1:11" x14ac:dyDescent="0.25">
      <c r="D171" s="11"/>
      <c r="G171" s="11"/>
      <c r="H171" s="11"/>
      <c r="I171" s="11"/>
      <c r="J171" s="12" t="str">
        <f>IF($A171="","",IF((F171="Sold"),(((G171-H171)-I171)-D171),""))</f>
        <v/>
      </c>
      <c r="K171" s="13" t="str">
        <f>IF($A171="","",IF((J171=""),"",IFERROR((J171/D171),0)))</f>
        <v/>
      </c>
    </row>
    <row r="172" spans="1:11" x14ac:dyDescent="0.25">
      <c r="D172" s="11"/>
      <c r="G172" s="11"/>
      <c r="H172" s="11"/>
      <c r="I172" s="11"/>
      <c r="J172" s="12" t="str">
        <f>IF($A172="","",IF((F172="Sold"),(((G172-H172)-I172)-D172),""))</f>
        <v/>
      </c>
      <c r="K172" s="13" t="str">
        <f>IF($A172="","",IF((J172=""),"",IFERROR((J172/D172),0)))</f>
        <v/>
      </c>
    </row>
    <row r="173" spans="1:11" x14ac:dyDescent="0.25">
      <c r="D173" s="11"/>
      <c r="G173" s="11"/>
      <c r="H173" s="11"/>
      <c r="I173" s="11"/>
      <c r="J173" s="12" t="str">
        <f>IF($A173="","",IF((F173="Sold"),(((G173-H173)-I173)-D173),""))</f>
        <v/>
      </c>
      <c r="K173" s="13" t="str">
        <f>IF($A173="","",IF((J173=""),"",IFERROR((J173/D173),0)))</f>
        <v/>
      </c>
    </row>
    <row r="174" spans="1:11" x14ac:dyDescent="0.25">
      <c r="D174" s="11"/>
      <c r="G174" s="11"/>
      <c r="H174" s="11"/>
      <c r="I174" s="11"/>
      <c r="J174" s="12" t="str">
        <f>IF($A174="","",IF((F174="Sold"),(((G174-H174)-I174)-D174),""))</f>
        <v/>
      </c>
      <c r="K174" s="13" t="str">
        <f>IF($A174="","",IF((J174=""),"",IFERROR((J174/D174),0)))</f>
        <v/>
      </c>
    </row>
    <row r="175" spans="1:11" x14ac:dyDescent="0.25">
      <c r="D175" s="11"/>
      <c r="G175" s="11"/>
      <c r="H175" s="11"/>
      <c r="I175" s="11"/>
      <c r="J175" s="12" t="str">
        <f>IF($A175="","",IF((F175="Sold"),(((G175-H175)-I175)-D175),""))</f>
        <v/>
      </c>
      <c r="K175" s="13" t="str">
        <f>IF($A175="","",IF((J175=""),"",IFERROR((J175/D175),0)))</f>
        <v/>
      </c>
    </row>
    <row r="176" spans="1:11" x14ac:dyDescent="0.25">
      <c r="D176" s="11"/>
      <c r="G176" s="11"/>
      <c r="H176" s="11"/>
      <c r="I176" s="11"/>
      <c r="J176" s="12" t="str">
        <f>IF($A176="","",IF((F176="Sold"),(((G176-H176)-I176)-D176),""))</f>
        <v/>
      </c>
      <c r="K176" s="13" t="str">
        <f>IF($A176="","",IF((J176=""),"",IFERROR((J176/D176),0)))</f>
        <v/>
      </c>
    </row>
    <row r="177" spans="1:11" x14ac:dyDescent="0.25">
      <c r="D177" s="11"/>
      <c r="G177" s="11"/>
      <c r="H177" s="11"/>
      <c r="I177" s="11"/>
      <c r="J177" s="12" t="str">
        <f>IF($A177="","",IF((F177="Sold"),(((G177-H177)-I177)-D177),""))</f>
        <v/>
      </c>
      <c r="K177" s="13" t="str">
        <f>IF($A177="","",IF((J177=""),"",IFERROR((J177/D177),0)))</f>
        <v/>
      </c>
    </row>
    <row r="178" spans="1:11" x14ac:dyDescent="0.25">
      <c r="D178" s="11"/>
      <c r="G178" s="11"/>
      <c r="H178" s="11"/>
      <c r="I178" s="11"/>
      <c r="J178" s="12" t="str">
        <f>IF($A178="","",IF((F178="Sold"),(((G178-H178)-I178)-D178),""))</f>
        <v/>
      </c>
      <c r="K178" s="13" t="str">
        <f>IF($A178="","",IF((J178=""),"",IFERROR((J178/D178),0)))</f>
        <v/>
      </c>
    </row>
    <row r="179" spans="1:11" x14ac:dyDescent="0.25">
      <c r="D179" s="11"/>
      <c r="G179" s="11"/>
      <c r="H179" s="11"/>
      <c r="I179" s="11"/>
      <c r="J179" s="12" t="str">
        <f>IF($A179="","",IF((F179="Sold"),(((G179-H179)-I179)-D179),""))</f>
        <v/>
      </c>
      <c r="K179" s="13" t="str">
        <f>IF($A179="","",IF((J179=""),"",IFERROR((J179/D179),0)))</f>
        <v/>
      </c>
    </row>
    <row r="180" spans="1:11" x14ac:dyDescent="0.25">
      <c r="D180" s="11"/>
      <c r="G180" s="11"/>
      <c r="H180" s="11"/>
      <c r="I180" s="11"/>
      <c r="J180" s="12" t="str">
        <f>IF($A180="","",IF((F180="Sold"),(((G180-H180)-I180)-D180),""))</f>
        <v/>
      </c>
      <c r="K180" s="13" t="str">
        <f>IF($A180="","",IF((J180=""),"",IFERROR((J180/D180),0)))</f>
        <v/>
      </c>
    </row>
    <row r="181" spans="1:11" x14ac:dyDescent="0.25">
      <c r="D181" s="11"/>
      <c r="G181" s="11"/>
      <c r="H181" s="11"/>
      <c r="I181" s="11"/>
      <c r="J181" s="12" t="str">
        <f>IF($A181="","",IF((F181="Sold"),(((G181-H181)-I181)-D181),""))</f>
        <v/>
      </c>
      <c r="K181" s="13" t="str">
        <f>IF($A181="","",IF((J181=""),"",IFERROR((J181/D181),0)))</f>
        <v/>
      </c>
    </row>
    <row r="182" spans="1:11" x14ac:dyDescent="0.25">
      <c r="D182" s="11"/>
      <c r="G182" s="11"/>
      <c r="H182" s="11"/>
      <c r="I182" s="11"/>
      <c r="J182" s="12" t="str">
        <f>IF($A182="","",IF((F182="Sold"),(((G182-H182)-I182)-D182),""))</f>
        <v/>
      </c>
      <c r="K182" s="13" t="str">
        <f>IF($A182="","",IF((J182=""),"",IFERROR((J182/D182),0)))</f>
        <v/>
      </c>
    </row>
    <row r="183" spans="1:11" x14ac:dyDescent="0.25">
      <c r="D183" s="11"/>
      <c r="G183" s="11"/>
      <c r="H183" s="11"/>
      <c r="I183" s="11"/>
      <c r="J183" s="12" t="str">
        <f>IF($A183="","",IF((F183="Sold"),(((G183-H183)-I183)-D183),""))</f>
        <v/>
      </c>
      <c r="K183" s="13" t="str">
        <f>IF($A183="","",IF((J183=""),"",IFERROR((J183/D183),0)))</f>
        <v/>
      </c>
    </row>
    <row r="184" spans="1:11" x14ac:dyDescent="0.25">
      <c r="D184" s="11"/>
      <c r="G184" s="11"/>
      <c r="H184" s="11"/>
      <c r="I184" s="11"/>
      <c r="J184" s="12" t="str">
        <f>IF($A184="","",IF((F184="Sold"),(((G184-H184)-I184)-D184),""))</f>
        <v/>
      </c>
      <c r="K184" s="13" t="str">
        <f>IF($A184="","",IF((J184=""),"",IFERROR((J184/D184),0)))</f>
        <v/>
      </c>
    </row>
    <row r="185" spans="1:11" x14ac:dyDescent="0.25">
      <c r="D185" s="11"/>
      <c r="G185" s="11"/>
      <c r="H185" s="11"/>
      <c r="I185" s="11"/>
      <c r="J185" s="12" t="str">
        <f>IF($A185="","",IF((F185="Sold"),(((G185-H185)-I185)-D185),""))</f>
        <v/>
      </c>
      <c r="K185" s="13" t="str">
        <f>IF($A185="","",IF((J185=""),"",IFERROR((J185/D185),0)))</f>
        <v/>
      </c>
    </row>
    <row r="186" spans="1:11" x14ac:dyDescent="0.25">
      <c r="D186" s="11"/>
      <c r="G186" s="11"/>
      <c r="H186" s="11"/>
      <c r="I186" s="11"/>
      <c r="J186" s="12" t="str">
        <f>IF($A186="","",IF((F186="Sold"),(((G186-H186)-I186)-D186),""))</f>
        <v/>
      </c>
      <c r="K186" s="13" t="str">
        <f>IF($A186="","",IF((J186=""),"",IFERROR((J186/D186),0)))</f>
        <v/>
      </c>
    </row>
    <row r="187" spans="1:11" x14ac:dyDescent="0.25">
      <c r="D187" s="11"/>
      <c r="G187" s="11"/>
      <c r="H187" s="11"/>
      <c r="I187" s="11"/>
      <c r="J187" s="12" t="str">
        <f>IF($A187="","",IF((F187="Sold"),(((G187-H187)-I187)-D187),""))</f>
        <v/>
      </c>
      <c r="K187" s="13" t="str">
        <f>IF($A187="","",IF((J187=""),"",IFERROR((J187/D187),0)))</f>
        <v/>
      </c>
    </row>
    <row r="188" spans="1:11" x14ac:dyDescent="0.25">
      <c r="D188" s="11"/>
      <c r="G188" s="11"/>
      <c r="H188" s="11"/>
      <c r="I188" s="11"/>
      <c r="J188" s="12" t="str">
        <f>IF($A188="","",IF((F188="Sold"),(((G188-H188)-I188)-D188),""))</f>
        <v/>
      </c>
      <c r="K188" s="13" t="str">
        <f>IF($A188="","",IF((J188=""),"",IFERROR((J188/D188),0)))</f>
        <v/>
      </c>
    </row>
    <row r="189" spans="1:11" x14ac:dyDescent="0.25">
      <c r="D189" s="11"/>
      <c r="G189" s="11"/>
      <c r="H189" s="11"/>
      <c r="I189" s="11"/>
      <c r="J189" s="12" t="str">
        <f>IF($A189="","",IF((F189="Sold"),(((G189-H189)-I189)-D189),""))</f>
        <v/>
      </c>
      <c r="K189" s="13" t="str">
        <f>IF($A189="","",IF((J189=""),"",IFERROR((J189/D189),0)))</f>
        <v/>
      </c>
    </row>
    <row r="190" spans="1:11" x14ac:dyDescent="0.25">
      <c r="D190" s="11"/>
      <c r="G190" s="11"/>
      <c r="H190" s="11"/>
      <c r="I190" s="11"/>
      <c r="J190" s="12" t="str">
        <f>IF($A190="","",IF((F190="Sold"),(((G190-H190)-I190)-D190),""))</f>
        <v/>
      </c>
      <c r="K190" s="13" t="str">
        <f>IF($A190="","",IF((J190=""),"",IFERROR((J190/D190),0)))</f>
        <v/>
      </c>
    </row>
    <row r="191" spans="1:11" x14ac:dyDescent="0.25">
      <c r="D191" s="11"/>
      <c r="G191" s="11"/>
      <c r="H191" s="11"/>
      <c r="I191" s="11"/>
      <c r="J191" s="12" t="str">
        <f>IF($A191="","",IF((F191="Sold"),(((G191-H191)-I191)-D191),""))</f>
        <v/>
      </c>
      <c r="K191" s="13" t="str">
        <f>IF($A191="","",IF((J191=""),"",IFERROR((J191/D191),0)))</f>
        <v/>
      </c>
    </row>
    <row r="192" spans="1:11" x14ac:dyDescent="0.25">
      <c r="D192" s="11"/>
      <c r="G192" s="11"/>
      <c r="H192" s="11"/>
      <c r="I192" s="11"/>
      <c r="J192" s="12" t="str">
        <f>IF($A192="","",IF((F192="Sold"),(((G192-H192)-I192)-D192),""))</f>
        <v/>
      </c>
      <c r="K192" s="13" t="str">
        <f>IF($A192="","",IF((J192=""),"",IFERROR((J192/D192),0)))</f>
        <v/>
      </c>
    </row>
    <row r="193" spans="1:11" x14ac:dyDescent="0.25">
      <c r="D193" s="11"/>
      <c r="G193" s="11"/>
      <c r="H193" s="11"/>
      <c r="I193" s="11"/>
      <c r="J193" s="12" t="str">
        <f>IF($A193="","",IF((F193="Sold"),(((G193-H193)-I193)-D193),""))</f>
        <v/>
      </c>
      <c r="K193" s="13" t="str">
        <f>IF($A193="","",IF((J193=""),"",IFERROR((J193/D193),0)))</f>
        <v/>
      </c>
    </row>
    <row r="194" spans="1:11" x14ac:dyDescent="0.25">
      <c r="D194" s="11"/>
      <c r="G194" s="11"/>
      <c r="H194" s="11"/>
      <c r="I194" s="11"/>
      <c r="J194" s="12" t="str">
        <f>IF($A194="","",IF((F194="Sold"),(((G194-H194)-I194)-D194),""))</f>
        <v/>
      </c>
      <c r="K194" s="13" t="str">
        <f>IF($A194="","",IF((J194=""),"",IFERROR((J194/D194),0)))</f>
        <v/>
      </c>
    </row>
    <row r="195" spans="1:11" x14ac:dyDescent="0.25">
      <c r="D195" s="11"/>
      <c r="G195" s="11"/>
      <c r="H195" s="11"/>
      <c r="I195" s="11"/>
      <c r="J195" s="12" t="str">
        <f>IF($A195="","",IF((F195="Sold"),(((G195-H195)-I195)-D195),""))</f>
        <v/>
      </c>
      <c r="K195" s="13" t="str">
        <f>IF($A195="","",IF((J195=""),"",IFERROR((J195/D195),0)))</f>
        <v/>
      </c>
    </row>
    <row r="196" spans="1:11" x14ac:dyDescent="0.25">
      <c r="D196" s="11"/>
      <c r="G196" s="11"/>
      <c r="H196" s="11"/>
      <c r="I196" s="11"/>
      <c r="J196" s="12" t="str">
        <f>IF($A196="","",IF((F196="Sold"),(((G196-H196)-I196)-D196),""))</f>
        <v/>
      </c>
      <c r="K196" s="13" t="str">
        <f>IF($A196="","",IF((J196=""),"",IFERROR((J196/D196),0)))</f>
        <v/>
      </c>
    </row>
    <row r="197" spans="1:11" x14ac:dyDescent="0.25">
      <c r="D197" s="11"/>
      <c r="G197" s="11"/>
      <c r="H197" s="11"/>
      <c r="I197" s="11"/>
      <c r="J197" s="12" t="str">
        <f>IF($A197="","",IF((F197="Sold"),(((G197-H197)-I197)-D197),""))</f>
        <v/>
      </c>
      <c r="K197" s="13" t="str">
        <f>IF($A197="","",IF((J197=""),"",IFERROR((J197/D197),0)))</f>
        <v/>
      </c>
    </row>
    <row r="198" spans="1:11" x14ac:dyDescent="0.25">
      <c r="D198" s="11"/>
      <c r="G198" s="11"/>
      <c r="H198" s="11"/>
      <c r="I198" s="11"/>
      <c r="J198" s="12" t="str">
        <f>IF($A198="","",IF((F198="Sold"),(((G198-H198)-I198)-D198),""))</f>
        <v/>
      </c>
      <c r="K198" s="13" t="str">
        <f>IF($A198="","",IF((J198=""),"",IFERROR((J198/D198),0)))</f>
        <v/>
      </c>
    </row>
    <row r="199" spans="1:11" x14ac:dyDescent="0.25">
      <c r="D199" s="11"/>
      <c r="G199" s="11"/>
      <c r="H199" s="11"/>
      <c r="I199" s="11"/>
      <c r="J199" s="12" t="str">
        <f>IF($A199="","",IF((F199="Sold"),(((G199-H199)-I199)-D199),""))</f>
        <v/>
      </c>
      <c r="K199" s="13" t="str">
        <f>IF($A199="","",IF((J199=""),"",IFERROR((J199/D199),0)))</f>
        <v/>
      </c>
    </row>
    <row r="200" spans="1:11" x14ac:dyDescent="0.25">
      <c r="D200" s="11"/>
      <c r="G200" s="11"/>
      <c r="H200" s="11"/>
      <c r="I200" s="11"/>
      <c r="J200" s="12" t="str">
        <f>IF($A200="","",IF((F200="Sold"),(((G200-H200)-I200)-D200),""))</f>
        <v/>
      </c>
      <c r="K200" s="13" t="str">
        <f>IF($A200="","",IF((J200=""),"",IFERROR((J200/D200),0)))</f>
        <v/>
      </c>
    </row>
    <row r="201" spans="1:11" x14ac:dyDescent="0.25">
      <c r="D201" s="11"/>
      <c r="G201" s="11"/>
      <c r="H201" s="11"/>
      <c r="I201" s="11"/>
      <c r="J201" s="12" t="str">
        <f>IF($A201="","",IF((F201="Sold"),(((G201-H201)-I201)-D201),""))</f>
        <v/>
      </c>
      <c r="K201" s="13" t="str">
        <f>IF($A201="","",IF((J201=""),"",IFERROR((J201/D201),0)))</f>
        <v/>
      </c>
    </row>
  </sheetData>
  <autoFilter ref="A1:K1"/>
  <dataValidations count="8">
    <dataValidation type="list" allowBlank="1" showErrorMessage="1" errorTitle="Pick from the list" error="Choose one of: Goodwill, Estate sale, Garage sale, FB Marketplace, Retail clearance" sqref="B2:B201">
      <formula1>"Goodwill,Estate sale,Garage sale,FB Marketplace,Retail clearance"</formula1>
    </dataValidation>
    <dataValidation type="list" allowBlank="1" showErrorMessage="1" errorTitle="Pick from the list" error="Choose one of: Clothing, Shoes, Home, Electronics, Toys, Collectibles" sqref="C2:C201">
      <formula1>"Clothing,Shoes,Home,Electronics,Toys,Collectibles"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eBay, Poshmark, Mercari, Depop" sqref="E2:E201">
      <formula1>"eBay,Poshmark,Mercari,Depop"</formula1>
    </dataValidation>
    <dataValidation type="list" allowBlank="1" showErrorMessage="1" errorTitle="Pick from the list" error="Choose one of: Listed, Sold" sqref="F2:F201">
      <formula1>"Listed,Sold"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46</v>
      </c>
      <c r="C1" s="14" t="s">
        <v>47</v>
      </c>
    </row>
    <row r="2" spans="1:3" x14ac:dyDescent="0.25">
      <c r="A2" s="15" t="s">
        <v>22</v>
      </c>
      <c r="B2" s="16"/>
      <c r="C2" s="16"/>
    </row>
    <row r="3" spans="1:3" x14ac:dyDescent="0.25">
      <c r="A3" t="s">
        <v>25</v>
      </c>
      <c r="B3" s="17">
        <f>SUMIFS('Items'!$J$2:$J$201,'Items'!$B$2:$B$201,"Goodwill")</f>
        <v>39.41</v>
      </c>
      <c r="C3" s="18" t="s">
        <v>48</v>
      </c>
    </row>
    <row r="4" spans="1:2" x14ac:dyDescent="0.25">
      <c r="A4" t="s">
        <v>30</v>
      </c>
      <c r="B4" s="17">
        <f>SUMIFS('Items'!$J$2:$J$201,'Items'!$B$2:$B$201,"Estate sale")</f>
        <v>47.7</v>
      </c>
    </row>
    <row r="5" spans="1:2" x14ac:dyDescent="0.25">
      <c r="A5" t="s">
        <v>34</v>
      </c>
      <c r="B5" s="17">
        <f>SUMIFS('Items'!$J$2:$J$201,'Items'!$B$2:$B$201,"Garage sale")</f>
        <v>54.2</v>
      </c>
    </row>
    <row r="6" spans="1:2" x14ac:dyDescent="0.25">
      <c r="A6" t="s">
        <v>44</v>
      </c>
      <c r="B6" s="17">
        <f>SUMIFS('Items'!$J$2:$J$201,'Items'!$B$2:$B$201,"FB Marketplace")</f>
        <v>18.4</v>
      </c>
    </row>
    <row r="7" spans="1:2" x14ac:dyDescent="0.25">
      <c r="A7" t="s">
        <v>37</v>
      </c>
      <c r="B7" s="17">
        <f>SUMIFS('Items'!$J$2:$J$201,'Items'!$B$2:$B$201,"Retail clearance")</f>
        <v>0</v>
      </c>
    </row>
    <row r="8" spans="1:3" x14ac:dyDescent="0.25">
      <c r="A8" s="15" t="s">
        <v>49</v>
      </c>
      <c r="B8" s="16"/>
      <c r="C8" s="16"/>
    </row>
    <row r="9" spans="1:2" x14ac:dyDescent="0.25">
      <c r="A9" t="s">
        <v>50</v>
      </c>
      <c r="B9" s="19">
        <f>COUNTA('Items'!$A$2:$A$201)</f>
        <v>6</v>
      </c>
    </row>
    <row r="10" spans="1:2" x14ac:dyDescent="0.25">
      <c r="A10" t="s">
        <v>51</v>
      </c>
      <c r="B10" s="20">
        <f>IFERROR((COUNTIF('Items'!$F$2:$F$201,"Sold")/'By source'!$B$9),0)</f>
        <v>0.6666666666666666</v>
      </c>
    </row>
    <row r="11" spans="1:2" x14ac:dyDescent="0.25">
      <c r="A11" t="s">
        <v>52</v>
      </c>
      <c r="B11" s="17">
        <f>SUM('Items'!$J$2:$J$201)</f>
        <v>159.71</v>
      </c>
    </row>
    <row r="12" spans="1:2" x14ac:dyDescent="0.25">
      <c r="A12" t="s">
        <v>53</v>
      </c>
      <c r="B12" s="17">
        <f>SUMIFS('Items'!$D$2:$D$201,'Items'!$F$2:$F$201,"Listed")</f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Items</vt:lpstr>
      <vt:lpstr>By source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