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oducts" state="visible" r:id="rId5"/>
    <sheet sheetId="3" name="Settings" state="visible" r:id="rId6"/>
  </sheets>
  <calcPr calcId="171027" fullCalcOnLoad="1"/>
</workbook>
</file>

<file path=xl/sharedStrings.xml><?xml version="1.0" encoding="utf-8"?>
<sst xmlns="http://schemas.openxmlformats.org/spreadsheetml/2006/main" count="42" uniqueCount="42">
  <si>
    <t>Handmade Product Pricing Calculator</t>
  </si>
  <si>
    <t>A free product pricing spreadsheet for handmade sellers: cost materials, labor, and fees to set a profitable price in Google Sheets and Excel.</t>
  </si>
  <si>
    <t>Quick start</t>
  </si>
  <si>
    <t>Open the Products tab and replace the sample rows with your own — one row per entry. Formulas fill in automatically for new rows.</t>
  </si>
  <si>
    <t>Enter each product's material and packaging cost and how long it takes to make. Labor pays you the hourly wage on the Settings tab.</t>
  </si>
  <si>
    <t>Suggested retail covers costs, platform fees and your target margin (rounded to .99). Wholesale at 50% turns red if it would lose money, a sign to rethink costs before selling wholesale.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</si>
  <si>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</si>
  <si>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</si>
  <si>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</si>
  <si>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</si>
  <si>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</si>
  <si>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</si>
  <si>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</si>
  <si>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Product</t>
  </si>
  <si>
    <t>Materials</t>
  </si>
  <si>
    <t>Packaging</t>
  </si>
  <si>
    <t>Minutes to make</t>
  </si>
  <si>
    <t>Your price</t>
  </si>
  <si>
    <t>Labor</t>
  </si>
  <si>
    <t>Cost</t>
  </si>
  <si>
    <t>Suggested retail</t>
  </si>
  <si>
    <t>Wholesale (50%)</t>
  </si>
  <si>
    <t>Profit at your price</t>
  </si>
  <si>
    <t>Break-even units / month</t>
  </si>
  <si>
    <t>Soy candle 8 oz</t>
  </si>
  <si>
    <t>Beaded bracelet</t>
  </si>
  <si>
    <t>Macramé plant hanger</t>
  </si>
  <si>
    <t>Ceramic mug</t>
  </si>
  <si>
    <t>Greeting card (set of 4)</t>
  </si>
  <si>
    <t>Item</t>
  </si>
  <si>
    <t>Value</t>
  </si>
  <si>
    <t>Notes</t>
  </si>
  <si>
    <t>Hourly wage</t>
  </si>
  <si>
    <t>What you want to pay yourself per hour of making.</t>
  </si>
  <si>
    <t>Platform fee %</t>
  </si>
  <si>
    <t>Etsy: 6.5% transaction + ~3% payment processing. Change for your platform.</t>
  </si>
  <si>
    <t>Fixed fees per sale</t>
  </si>
  <si>
    <t>Listing fee plus fixed payment fee.</t>
  </si>
  <si>
    <t>Target margin</t>
  </si>
  <si>
    <t>Profit after paying yourself.</t>
  </si>
  <si>
    <t>Monthly fixed costs</t>
  </si>
  <si>
    <t>Shop subscription, tools, photography, ads.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</si>
</sst>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color rgb="FF6B728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164" fontId="0" fillId="2" borderId="1" xfId="0" applyNumberFormat="1" applyFill="1" applyBorder="1"/>
    <xf numFmtId="0" fontId="5" fillId="0" borderId="0" xfId="0" applyFont="1" applyAlignment="1">
      <alignment wrapText="1"/>
    </xf>
    <xf numFmtId="165" fontId="0" fillId="2" borderId="1" xfId="0" applyNumberForma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4" customWidth="1"/>
    <col min="4" max="4" width="18" customWidth="1"/>
    <col min="5" max="7" width="14" customWidth="1"/>
    <col min="8" max="8" width="19" customWidth="1"/>
    <col min="9" max="9" width="18" customWidth="1"/>
    <col min="10" max="10" width="23" customWidth="1"/>
    <col min="11" max="11" width="27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s="11">
        <v>3.4</v>
      </c>
      <c r="C2" s="11">
        <v>0.9</v>
      </c>
      <c r="D2" s="12">
        <v>12</v>
      </c>
      <c r="E2" s="11">
        <v>24</v>
      </c>
      <c r="F2" s="13">
        <f>IF($A2="","",ROUND(((D2/60)*'Settings'!$B$2),2))</f>
        <v>4</v>
      </c>
      <c r="G2" s="13">
        <f>IF($A2="","",((B2+C2)+F2))</f>
        <v>8.3</v>
      </c>
      <c r="H2" s="13">
        <f>IF($A2="","",(CEILING(((G2+'Settings'!$B$4)/((1-'Settings'!$B$3)-'Settings'!$B$5)),1)-0.01))</f>
        <v>14.99</v>
      </c>
      <c r="I2" s="13">
        <f>IF($A2="","",ROUND((H2*0.5),2))</f>
        <v>7.5</v>
      </c>
      <c r="J2" s="13">
        <f>IF($A2="","",ROUND((((E2*(1-'Settings'!$B$3))-'Settings'!$B$4)-G2),2))</f>
        <v>12.97</v>
      </c>
      <c r="K2" s="14">
        <f>IF($A2="","",IFERROR(IF((J2&lt;=0),"Never",ROUNDUP(('Settings'!$B$6/J2),0)),""))</f>
        <v>10</v>
      </c>
    </row>
    <row r="3" spans="1:11" x14ac:dyDescent="0.25">
      <c r="A3" t="s">
        <v>25</v>
      </c>
      <c r="B3" s="11">
        <v>2.1</v>
      </c>
      <c r="C3" s="11">
        <v>0.6</v>
      </c>
      <c r="D3" s="12">
        <v>25</v>
      </c>
      <c r="E3" s="11">
        <v>22</v>
      </c>
      <c r="F3" s="13">
        <f>IF($A3="","",ROUND(((D3/60)*'Settings'!$B$2),2))</f>
        <v>8.33</v>
      </c>
      <c r="G3" s="13">
        <f>IF($A3="","",((B3+C3)+F3))</f>
        <v>11.030000000000001</v>
      </c>
      <c r="H3" s="13">
        <f>IF($A3="","",(CEILING(((G3+'Settings'!$B$4)/((1-'Settings'!$B$3)-'Settings'!$B$5)),1)-0.01))</f>
        <v>18.99</v>
      </c>
      <c r="I3" s="13">
        <f>IF($A3="","",ROUND((H3*0.5),2))</f>
        <v>9.5</v>
      </c>
      <c r="J3" s="13">
        <f>IF($A3="","",ROUND((((E3*(1-'Settings'!$B$3))-'Settings'!$B$4)-G3),2))</f>
        <v>8.43</v>
      </c>
      <c r="K3" s="14">
        <f>IF($A3="","",IFERROR(IF((J3&lt;=0),"Never",ROUNDUP(('Settings'!$B$6/J3),0)),""))</f>
        <v>15</v>
      </c>
    </row>
    <row r="4" spans="1:11" x14ac:dyDescent="0.25">
      <c r="A4" t="s">
        <v>26</v>
      </c>
      <c r="B4" s="11">
        <v>4.75</v>
      </c>
      <c r="C4" s="11">
        <v>1.2</v>
      </c>
      <c r="D4" s="12">
        <v>50</v>
      </c>
      <c r="E4" s="11">
        <v>38</v>
      </c>
      <c r="F4" s="13">
        <f>IF($A4="","",ROUND(((D4/60)*'Settings'!$B$2),2))</f>
        <v>16.67</v>
      </c>
      <c r="G4" s="13">
        <f>IF($A4="","",((B4+C4)+F4))</f>
        <v>22.62</v>
      </c>
      <c r="H4" s="13">
        <f>IF($A4="","",(CEILING(((G4+'Settings'!$B$4)/((1-'Settings'!$B$3)-'Settings'!$B$5)),1)-0.01))</f>
        <v>38.99</v>
      </c>
      <c r="I4" s="13">
        <f>IF($A4="","",ROUND((H4*0.5),2))</f>
        <v>19.5</v>
      </c>
      <c r="J4" s="13">
        <f>IF($A4="","",ROUND((((E4*(1-'Settings'!$B$3))-'Settings'!$B$4)-G4),2))</f>
        <v>11.32</v>
      </c>
      <c r="K4" s="14">
        <f>IF($A4="","",IFERROR(IF((J4&lt;=0),"Never",ROUNDUP(('Settings'!$B$6/J4),0)),""))</f>
        <v>11</v>
      </c>
    </row>
    <row r="5" spans="1:11" x14ac:dyDescent="0.25">
      <c r="A5" t="s">
        <v>27</v>
      </c>
      <c r="B5" s="11">
        <v>5.5</v>
      </c>
      <c r="C5" s="11">
        <v>1.5</v>
      </c>
      <c r="D5" s="12">
        <v>40</v>
      </c>
      <c r="E5" s="11">
        <v>34</v>
      </c>
      <c r="F5" s="13">
        <f>IF($A5="","",ROUND(((D5/60)*'Settings'!$B$2),2))</f>
        <v>13.33</v>
      </c>
      <c r="G5" s="13">
        <f>IF($A5="","",((B5+C5)+F5))</f>
        <v>20.33</v>
      </c>
      <c r="H5" s="13">
        <f>IF($A5="","",(CEILING(((G5+'Settings'!$B$4)/((1-'Settings'!$B$3)-'Settings'!$B$5)),1)-0.01))</f>
        <v>34.99</v>
      </c>
      <c r="I5" s="13">
        <f>IF($A5="","",ROUND((H5*0.5),2))</f>
        <v>17.5</v>
      </c>
      <c r="J5" s="13">
        <f>IF($A5="","",ROUND((((E5*(1-'Settings'!$B$3))-'Settings'!$B$4)-G5),2))</f>
        <v>9.99</v>
      </c>
      <c r="K5" s="14">
        <f>IF($A5="","",IFERROR(IF((J5&lt;=0),"Never",ROUNDUP(('Settings'!$B$6/J5),0)),""))</f>
        <v>13</v>
      </c>
    </row>
    <row r="6" spans="1:11" x14ac:dyDescent="0.25">
      <c r="A6" t="s">
        <v>28</v>
      </c>
      <c r="B6" s="11">
        <v>1.2</v>
      </c>
      <c r="C6" s="11">
        <v>0.4</v>
      </c>
      <c r="D6" s="12">
        <v>6</v>
      </c>
      <c r="E6" s="11">
        <v>14</v>
      </c>
      <c r="F6" s="13">
        <f>IF($A6="","",ROUND(((D6/60)*'Settings'!$B$2),2))</f>
        <v>2</v>
      </c>
      <c r="G6" s="13">
        <f>IF($A6="","",((B6+C6)+F6))</f>
        <v>3.6</v>
      </c>
      <c r="H6" s="13">
        <f>IF($A6="","",(CEILING(((G6+'Settings'!$B$4)/((1-'Settings'!$B$3)-'Settings'!$B$5)),1)-0.01))</f>
        <v>6.99</v>
      </c>
      <c r="I6" s="13">
        <f>IF($A6="","",ROUND((H6*0.5),2))</f>
        <v>3.5</v>
      </c>
      <c r="J6" s="13">
        <f>IF($A6="","",ROUND((((E6*(1-'Settings'!$B$3))-'Settings'!$B$4)-G6),2))</f>
        <v>8.62</v>
      </c>
      <c r="K6" s="14">
        <f>IF($A6="","",IFERROR(IF((J6&lt;=0),"Never",ROUNDUP(('Settings'!$B$6/J6),0)),""))</f>
        <v>14</v>
      </c>
    </row>
    <row r="7" spans="1:11" x14ac:dyDescent="0.25">
      <c r="B7" s="11"/>
      <c r="C7" s="11"/>
      <c r="D7" s="12"/>
      <c r="E7" s="11"/>
      <c r="F7" s="13" t="str">
        <f>IF($A7="","",ROUND(((D7/60)*'Settings'!$B$2),2))</f>
        <v/>
      </c>
      <c r="G7" s="13" t="str">
        <f>IF($A7="","",((B7+C7)+F7))</f>
        <v/>
      </c>
      <c r="H7" s="13" t="str">
        <f>IF($A7="","",(CEILING(((G7+'Settings'!$B$4)/((1-'Settings'!$B$3)-'Settings'!$B$5)),1)-0.01))</f>
        <v/>
      </c>
      <c r="I7" s="13" t="str">
        <f>IF($A7="","",ROUND((H7*0.5),2))</f>
        <v/>
      </c>
      <c r="J7" s="13" t="str">
        <f>IF($A7="","",ROUND((((E7*(1-'Settings'!$B$3))-'Settings'!$B$4)-G7),2))</f>
        <v/>
      </c>
      <c r="K7" s="14" t="str">
        <f>IF($A7="","",IFERROR(IF((J7&lt;=0),"Never",ROUNDUP(('Settings'!$B$6/J7),0)),""))</f>
        <v/>
      </c>
    </row>
    <row r="8" spans="1:11" x14ac:dyDescent="0.25">
      <c r="B8" s="11"/>
      <c r="C8" s="11"/>
      <c r="D8" s="12"/>
      <c r="E8" s="11"/>
      <c r="F8" s="13" t="str">
        <f>IF($A8="","",ROUND(((D8/60)*'Settings'!$B$2),2))</f>
        <v/>
      </c>
      <c r="G8" s="13" t="str">
        <f>IF($A8="","",((B8+C8)+F8))</f>
        <v/>
      </c>
      <c r="H8" s="13" t="str">
        <f>IF($A8="","",(CEILING(((G8+'Settings'!$B$4)/((1-'Settings'!$B$3)-'Settings'!$B$5)),1)-0.01))</f>
        <v/>
      </c>
      <c r="I8" s="13" t="str">
        <f>IF($A8="","",ROUND((H8*0.5),2))</f>
        <v/>
      </c>
      <c r="J8" s="13" t="str">
        <f>IF($A8="","",ROUND((((E8*(1-'Settings'!$B$3))-'Settings'!$B$4)-G8),2))</f>
        <v/>
      </c>
      <c r="K8" s="14" t="str">
        <f>IF($A8="","",IFERROR(IF((J8&lt;=0),"Never",ROUNDUP(('Settings'!$B$6/J8),0)),""))</f>
        <v/>
      </c>
    </row>
    <row r="9" spans="1:11" x14ac:dyDescent="0.25">
      <c r="B9" s="11"/>
      <c r="C9" s="11"/>
      <c r="D9" s="12"/>
      <c r="E9" s="11"/>
      <c r="F9" s="13" t="str">
        <f>IF($A9="","",ROUND(((D9/60)*'Settings'!$B$2),2))</f>
        <v/>
      </c>
      <c r="G9" s="13" t="str">
        <f>IF($A9="","",((B9+C9)+F9))</f>
        <v/>
      </c>
      <c r="H9" s="13" t="str">
        <f>IF($A9="","",(CEILING(((G9+'Settings'!$B$4)/((1-'Settings'!$B$3)-'Settings'!$B$5)),1)-0.01))</f>
        <v/>
      </c>
      <c r="I9" s="13" t="str">
        <f>IF($A9="","",ROUND((H9*0.5),2))</f>
        <v/>
      </c>
      <c r="J9" s="13" t="str">
        <f>IF($A9="","",ROUND((((E9*(1-'Settings'!$B$3))-'Settings'!$B$4)-G9),2))</f>
        <v/>
      </c>
      <c r="K9" s="14" t="str">
        <f>IF($A9="","",IFERROR(IF((J9&lt;=0),"Never",ROUNDUP(('Settings'!$B$6/J9),0)),""))</f>
        <v/>
      </c>
    </row>
    <row r="10" spans="1:11" x14ac:dyDescent="0.25">
      <c r="B10" s="11"/>
      <c r="C10" s="11"/>
      <c r="D10" s="12"/>
      <c r="E10" s="11"/>
      <c r="F10" s="13" t="str">
        <f>IF($A10="","",ROUND(((D10/60)*'Settings'!$B$2),2))</f>
        <v/>
      </c>
      <c r="G10" s="13" t="str">
        <f>IF($A10="","",((B10+C10)+F10))</f>
        <v/>
      </c>
      <c r="H10" s="13" t="str">
        <f>IF($A10="","",(CEILING(((G10+'Settings'!$B$4)/((1-'Settings'!$B$3)-'Settings'!$B$5)),1)-0.01))</f>
        <v/>
      </c>
      <c r="I10" s="13" t="str">
        <f>IF($A10="","",ROUND((H10*0.5),2))</f>
        <v/>
      </c>
      <c r="J10" s="13" t="str">
        <f>IF($A10="","",ROUND((((E10*(1-'Settings'!$B$3))-'Settings'!$B$4)-G10),2))</f>
        <v/>
      </c>
      <c r="K10" s="14" t="str">
        <f>IF($A10="","",IFERROR(IF((J10&lt;=0),"Never",ROUNDUP(('Settings'!$B$6/J10),0)),""))</f>
        <v/>
      </c>
    </row>
    <row r="11" spans="1:11" x14ac:dyDescent="0.25">
      <c r="B11" s="11"/>
      <c r="C11" s="11"/>
      <c r="D11" s="12"/>
      <c r="E11" s="11"/>
      <c r="F11" s="13" t="str">
        <f>IF($A11="","",ROUND(((D11/60)*'Settings'!$B$2),2))</f>
        <v/>
      </c>
      <c r="G11" s="13" t="str">
        <f>IF($A11="","",((B11+C11)+F11))</f>
        <v/>
      </c>
      <c r="H11" s="13" t="str">
        <f>IF($A11="","",(CEILING(((G11+'Settings'!$B$4)/((1-'Settings'!$B$3)-'Settings'!$B$5)),1)-0.01))</f>
        <v/>
      </c>
      <c r="I11" s="13" t="str">
        <f>IF($A11="","",ROUND((H11*0.5),2))</f>
        <v/>
      </c>
      <c r="J11" s="13" t="str">
        <f>IF($A11="","",ROUND((((E11*(1-'Settings'!$B$3))-'Settings'!$B$4)-G11),2))</f>
        <v/>
      </c>
      <c r="K11" s="14" t="str">
        <f>IF($A11="","",IFERROR(IF((J11&lt;=0),"Never",ROUNDUP(('Settings'!$B$6/J11),0)),""))</f>
        <v/>
      </c>
    </row>
    <row r="12" spans="1:11" x14ac:dyDescent="0.25">
      <c r="B12" s="11"/>
      <c r="C12" s="11"/>
      <c r="D12" s="12"/>
      <c r="E12" s="11"/>
      <c r="F12" s="13" t="str">
        <f>IF($A12="","",ROUND(((D12/60)*'Settings'!$B$2),2))</f>
        <v/>
      </c>
      <c r="G12" s="13" t="str">
        <f>IF($A12="","",((B12+C12)+F12))</f>
        <v/>
      </c>
      <c r="H12" s="13" t="str">
        <f>IF($A12="","",(CEILING(((G12+'Settings'!$B$4)/((1-'Settings'!$B$3)-'Settings'!$B$5)),1)-0.01))</f>
        <v/>
      </c>
      <c r="I12" s="13" t="str">
        <f>IF($A12="","",ROUND((H12*0.5),2))</f>
        <v/>
      </c>
      <c r="J12" s="13" t="str">
        <f>IF($A12="","",ROUND((((E12*(1-'Settings'!$B$3))-'Settings'!$B$4)-G12),2))</f>
        <v/>
      </c>
      <c r="K12" s="14" t="str">
        <f>IF($A12="","",IFERROR(IF((J12&lt;=0),"Never",ROUNDUP(('Settings'!$B$6/J12),0)),""))</f>
        <v/>
      </c>
    </row>
    <row r="13" spans="1:11" x14ac:dyDescent="0.25">
      <c r="B13" s="11"/>
      <c r="C13" s="11"/>
      <c r="D13" s="12"/>
      <c r="E13" s="11"/>
      <c r="F13" s="13" t="str">
        <f>IF($A13="","",ROUND(((D13/60)*'Settings'!$B$2),2))</f>
        <v/>
      </c>
      <c r="G13" s="13" t="str">
        <f>IF($A13="","",((B13+C13)+F13))</f>
        <v/>
      </c>
      <c r="H13" s="13" t="str">
        <f>IF($A13="","",(CEILING(((G13+'Settings'!$B$4)/((1-'Settings'!$B$3)-'Settings'!$B$5)),1)-0.01))</f>
        <v/>
      </c>
      <c r="I13" s="13" t="str">
        <f>IF($A13="","",ROUND((H13*0.5),2))</f>
        <v/>
      </c>
      <c r="J13" s="13" t="str">
        <f>IF($A13="","",ROUND((((E13*(1-'Settings'!$B$3))-'Settings'!$B$4)-G13),2))</f>
        <v/>
      </c>
      <c r="K13" s="14" t="str">
        <f>IF($A13="","",IFERROR(IF((J13&lt;=0),"Never",ROUNDUP(('Settings'!$B$6/J13),0)),""))</f>
        <v/>
      </c>
    </row>
    <row r="14" spans="1:11" x14ac:dyDescent="0.25">
      <c r="B14" s="11"/>
      <c r="C14" s="11"/>
      <c r="D14" s="12"/>
      <c r="E14" s="11"/>
      <c r="F14" s="13" t="str">
        <f>IF($A14="","",ROUND(((D14/60)*'Settings'!$B$2),2))</f>
        <v/>
      </c>
      <c r="G14" s="13" t="str">
        <f>IF($A14="","",((B14+C14)+F14))</f>
        <v/>
      </c>
      <c r="H14" s="13" t="str">
        <f>IF($A14="","",(CEILING(((G14+'Settings'!$B$4)/((1-'Settings'!$B$3)-'Settings'!$B$5)),1)-0.01))</f>
        <v/>
      </c>
      <c r="I14" s="13" t="str">
        <f>IF($A14="","",ROUND((H14*0.5),2))</f>
        <v/>
      </c>
      <c r="J14" s="13" t="str">
        <f>IF($A14="","",ROUND((((E14*(1-'Settings'!$B$3))-'Settings'!$B$4)-G14),2))</f>
        <v/>
      </c>
      <c r="K14" s="14" t="str">
        <f>IF($A14="","",IFERROR(IF((J14&lt;=0),"Never",ROUNDUP(('Settings'!$B$6/J14),0)),""))</f>
        <v/>
      </c>
    </row>
    <row r="15" spans="1:11" x14ac:dyDescent="0.25">
      <c r="B15" s="11"/>
      <c r="C15" s="11"/>
      <c r="D15" s="12"/>
      <c r="E15" s="11"/>
      <c r="F15" s="13" t="str">
        <f>IF($A15="","",ROUND(((D15/60)*'Settings'!$B$2),2))</f>
        <v/>
      </c>
      <c r="G15" s="13" t="str">
        <f>IF($A15="","",((B15+C15)+F15))</f>
        <v/>
      </c>
      <c r="H15" s="13" t="str">
        <f>IF($A15="","",(CEILING(((G15+'Settings'!$B$4)/((1-'Settings'!$B$3)-'Settings'!$B$5)),1)-0.01))</f>
        <v/>
      </c>
      <c r="I15" s="13" t="str">
        <f>IF($A15="","",ROUND((H15*0.5),2))</f>
        <v/>
      </c>
      <c r="J15" s="13" t="str">
        <f>IF($A15="","",ROUND((((E15*(1-'Settings'!$B$3))-'Settings'!$B$4)-G15),2))</f>
        <v/>
      </c>
      <c r="K15" s="14" t="str">
        <f>IF($A15="","",IFERROR(IF((J15&lt;=0),"Never",ROUNDUP(('Settings'!$B$6/J15),0)),""))</f>
        <v/>
      </c>
    </row>
    <row r="16" spans="1:11" x14ac:dyDescent="0.25">
      <c r="B16" s="11"/>
      <c r="C16" s="11"/>
      <c r="D16" s="12"/>
      <c r="E16" s="11"/>
      <c r="F16" s="13" t="str">
        <f>IF($A16="","",ROUND(((D16/60)*'Settings'!$B$2),2))</f>
        <v/>
      </c>
      <c r="G16" s="13" t="str">
        <f>IF($A16="","",((B16+C16)+F16))</f>
        <v/>
      </c>
      <c r="H16" s="13" t="str">
        <f>IF($A16="","",(CEILING(((G16+'Settings'!$B$4)/((1-'Settings'!$B$3)-'Settings'!$B$5)),1)-0.01))</f>
        <v/>
      </c>
      <c r="I16" s="13" t="str">
        <f>IF($A16="","",ROUND((H16*0.5),2))</f>
        <v/>
      </c>
      <c r="J16" s="13" t="str">
        <f>IF($A16="","",ROUND((((E16*(1-'Settings'!$B$3))-'Settings'!$B$4)-G16),2))</f>
        <v/>
      </c>
      <c r="K16" s="14" t="str">
        <f>IF($A16="","",IFERROR(IF((J16&lt;=0),"Never",ROUNDUP(('Settings'!$B$6/J16),0)),""))</f>
        <v/>
      </c>
    </row>
    <row r="17" spans="1:11" x14ac:dyDescent="0.25">
      <c r="B17" s="11"/>
      <c r="C17" s="11"/>
      <c r="D17" s="12"/>
      <c r="E17" s="11"/>
      <c r="F17" s="13" t="str">
        <f>IF($A17="","",ROUND(((D17/60)*'Settings'!$B$2),2))</f>
        <v/>
      </c>
      <c r="G17" s="13" t="str">
        <f>IF($A17="","",((B17+C17)+F17))</f>
        <v/>
      </c>
      <c r="H17" s="13" t="str">
        <f>IF($A17="","",(CEILING(((G17+'Settings'!$B$4)/((1-'Settings'!$B$3)-'Settings'!$B$5)),1)-0.01))</f>
        <v/>
      </c>
      <c r="I17" s="13" t="str">
        <f>IF($A17="","",ROUND((H17*0.5),2))</f>
        <v/>
      </c>
      <c r="J17" s="13" t="str">
        <f>IF($A17="","",ROUND((((E17*(1-'Settings'!$B$3))-'Settings'!$B$4)-G17),2))</f>
        <v/>
      </c>
      <c r="K17" s="14" t="str">
        <f>IF($A17="","",IFERROR(IF((J17&lt;=0),"Never",ROUNDUP(('Settings'!$B$6/J17),0)),""))</f>
        <v/>
      </c>
    </row>
    <row r="18" spans="1:11" x14ac:dyDescent="0.25">
      <c r="B18" s="11"/>
      <c r="C18" s="11"/>
      <c r="D18" s="12"/>
      <c r="E18" s="11"/>
      <c r="F18" s="13" t="str">
        <f>IF($A18="","",ROUND(((D18/60)*'Settings'!$B$2),2))</f>
        <v/>
      </c>
      <c r="G18" s="13" t="str">
        <f>IF($A18="","",((B18+C18)+F18))</f>
        <v/>
      </c>
      <c r="H18" s="13" t="str">
        <f>IF($A18="","",(CEILING(((G18+'Settings'!$B$4)/((1-'Settings'!$B$3)-'Settings'!$B$5)),1)-0.01))</f>
        <v/>
      </c>
      <c r="I18" s="13" t="str">
        <f>IF($A18="","",ROUND((H18*0.5),2))</f>
        <v/>
      </c>
      <c r="J18" s="13" t="str">
        <f>IF($A18="","",ROUND((((E18*(1-'Settings'!$B$3))-'Settings'!$B$4)-G18),2))</f>
        <v/>
      </c>
      <c r="K18" s="14" t="str">
        <f>IF($A18="","",IFERROR(IF((J18&lt;=0),"Never",ROUNDUP(('Settings'!$B$6/J18),0)),""))</f>
        <v/>
      </c>
    </row>
    <row r="19" spans="1:11" x14ac:dyDescent="0.25">
      <c r="B19" s="11"/>
      <c r="C19" s="11"/>
      <c r="D19" s="12"/>
      <c r="E19" s="11"/>
      <c r="F19" s="13" t="str">
        <f>IF($A19="","",ROUND(((D19/60)*'Settings'!$B$2),2))</f>
        <v/>
      </c>
      <c r="G19" s="13" t="str">
        <f>IF($A19="","",((B19+C19)+F19))</f>
        <v/>
      </c>
      <c r="H19" s="13" t="str">
        <f>IF($A19="","",(CEILING(((G19+'Settings'!$B$4)/((1-'Settings'!$B$3)-'Settings'!$B$5)),1)-0.01))</f>
        <v/>
      </c>
      <c r="I19" s="13" t="str">
        <f>IF($A19="","",ROUND((H19*0.5),2))</f>
        <v/>
      </c>
      <c r="J19" s="13" t="str">
        <f>IF($A19="","",ROUND((((E19*(1-'Settings'!$B$3))-'Settings'!$B$4)-G19),2))</f>
        <v/>
      </c>
      <c r="K19" s="14" t="str">
        <f>IF($A19="","",IFERROR(IF((J19&lt;=0),"Never",ROUNDUP(('Settings'!$B$6/J19),0)),""))</f>
        <v/>
      </c>
    </row>
    <row r="20" spans="1:11" x14ac:dyDescent="0.25">
      <c r="B20" s="11"/>
      <c r="C20" s="11"/>
      <c r="D20" s="12"/>
      <c r="E20" s="11"/>
      <c r="F20" s="13" t="str">
        <f>IF($A20="","",ROUND(((D20/60)*'Settings'!$B$2),2))</f>
        <v/>
      </c>
      <c r="G20" s="13" t="str">
        <f>IF($A20="","",((B20+C20)+F20))</f>
        <v/>
      </c>
      <c r="H20" s="13" t="str">
        <f>IF($A20="","",(CEILING(((G20+'Settings'!$B$4)/((1-'Settings'!$B$3)-'Settings'!$B$5)),1)-0.01))</f>
        <v/>
      </c>
      <c r="I20" s="13" t="str">
        <f>IF($A20="","",ROUND((H20*0.5),2))</f>
        <v/>
      </c>
      <c r="J20" s="13" t="str">
        <f>IF($A20="","",ROUND((((E20*(1-'Settings'!$B$3))-'Settings'!$B$4)-G20),2))</f>
        <v/>
      </c>
      <c r="K20" s="14" t="str">
        <f>IF($A20="","",IFERROR(IF((J20&lt;=0),"Never",ROUNDUP(('Settings'!$B$6/J20),0)),""))</f>
        <v/>
      </c>
    </row>
    <row r="21" spans="1:11" x14ac:dyDescent="0.25">
      <c r="B21" s="11"/>
      <c r="C21" s="11"/>
      <c r="D21" s="12"/>
      <c r="E21" s="11"/>
      <c r="F21" s="13" t="str">
        <f>IF($A21="","",ROUND(((D21/60)*'Settings'!$B$2),2))</f>
        <v/>
      </c>
      <c r="G21" s="13" t="str">
        <f>IF($A21="","",((B21+C21)+F21))</f>
        <v/>
      </c>
      <c r="H21" s="13" t="str">
        <f>IF($A21="","",(CEILING(((G21+'Settings'!$B$4)/((1-'Settings'!$B$3)-'Settings'!$B$5)),1)-0.01))</f>
        <v/>
      </c>
      <c r="I21" s="13" t="str">
        <f>IF($A21="","",ROUND((H21*0.5),2))</f>
        <v/>
      </c>
      <c r="J21" s="13" t="str">
        <f>IF($A21="","",ROUND((((E21*(1-'Settings'!$B$3))-'Settings'!$B$4)-G21),2))</f>
        <v/>
      </c>
      <c r="K21" s="14" t="str">
        <f>IF($A21="","",IFERROR(IF((J21&lt;=0),"Never",ROUNDUP(('Settings'!$B$6/J21),0)),""))</f>
        <v/>
      </c>
    </row>
    <row r="22" spans="1:11" x14ac:dyDescent="0.25">
      <c r="B22" s="11"/>
      <c r="C22" s="11"/>
      <c r="D22" s="12"/>
      <c r="E22" s="11"/>
      <c r="F22" s="13" t="str">
        <f>IF($A22="","",ROUND(((D22/60)*'Settings'!$B$2),2))</f>
        <v/>
      </c>
      <c r="G22" s="13" t="str">
        <f>IF($A22="","",((B22+C22)+F22))</f>
        <v/>
      </c>
      <c r="H22" s="13" t="str">
        <f>IF($A22="","",(CEILING(((G22+'Settings'!$B$4)/((1-'Settings'!$B$3)-'Settings'!$B$5)),1)-0.01))</f>
        <v/>
      </c>
      <c r="I22" s="13" t="str">
        <f>IF($A22="","",ROUND((H22*0.5),2))</f>
        <v/>
      </c>
      <c r="J22" s="13" t="str">
        <f>IF($A22="","",ROUND((((E22*(1-'Settings'!$B$3))-'Settings'!$B$4)-G22),2))</f>
        <v/>
      </c>
      <c r="K22" s="14" t="str">
        <f>IF($A22="","",IFERROR(IF((J22&lt;=0),"Never",ROUNDUP(('Settings'!$B$6/J22),0)),""))</f>
        <v/>
      </c>
    </row>
    <row r="23" spans="1:11" x14ac:dyDescent="0.25">
      <c r="B23" s="11"/>
      <c r="C23" s="11"/>
      <c r="D23" s="12"/>
      <c r="E23" s="11"/>
      <c r="F23" s="13" t="str">
        <f>IF($A23="","",ROUND(((D23/60)*'Settings'!$B$2),2))</f>
        <v/>
      </c>
      <c r="G23" s="13" t="str">
        <f>IF($A23="","",((B23+C23)+F23))</f>
        <v/>
      </c>
      <c r="H23" s="13" t="str">
        <f>IF($A23="","",(CEILING(((G23+'Settings'!$B$4)/((1-'Settings'!$B$3)-'Settings'!$B$5)),1)-0.01))</f>
        <v/>
      </c>
      <c r="I23" s="13" t="str">
        <f>IF($A23="","",ROUND((H23*0.5),2))</f>
        <v/>
      </c>
      <c r="J23" s="13" t="str">
        <f>IF($A23="","",ROUND((((E23*(1-'Settings'!$B$3))-'Settings'!$B$4)-G23),2))</f>
        <v/>
      </c>
      <c r="K23" s="14" t="str">
        <f>IF($A23="","",IFERROR(IF((J23&lt;=0),"Never",ROUNDUP(('Settings'!$B$6/J23),0)),""))</f>
        <v/>
      </c>
    </row>
    <row r="24" spans="1:11" x14ac:dyDescent="0.25">
      <c r="B24" s="11"/>
      <c r="C24" s="11"/>
      <c r="D24" s="12"/>
      <c r="E24" s="11"/>
      <c r="F24" s="13" t="str">
        <f>IF($A24="","",ROUND(((D24/60)*'Settings'!$B$2),2))</f>
        <v/>
      </c>
      <c r="G24" s="13" t="str">
        <f>IF($A24="","",((B24+C24)+F24))</f>
        <v/>
      </c>
      <c r="H24" s="13" t="str">
        <f>IF($A24="","",(CEILING(((G24+'Settings'!$B$4)/((1-'Settings'!$B$3)-'Settings'!$B$5)),1)-0.01))</f>
        <v/>
      </c>
      <c r="I24" s="13" t="str">
        <f>IF($A24="","",ROUND((H24*0.5),2))</f>
        <v/>
      </c>
      <c r="J24" s="13" t="str">
        <f>IF($A24="","",ROUND((((E24*(1-'Settings'!$B$3))-'Settings'!$B$4)-G24),2))</f>
        <v/>
      </c>
      <c r="K24" s="14" t="str">
        <f>IF($A24="","",IFERROR(IF((J24&lt;=0),"Never",ROUNDUP(('Settings'!$B$6/J24),0)),""))</f>
        <v/>
      </c>
    </row>
    <row r="25" spans="1:11" x14ac:dyDescent="0.25">
      <c r="B25" s="11"/>
      <c r="C25" s="11"/>
      <c r="D25" s="12"/>
      <c r="E25" s="11"/>
      <c r="F25" s="13" t="str">
        <f>IF($A25="","",ROUND(((D25/60)*'Settings'!$B$2),2))</f>
        <v/>
      </c>
      <c r="G25" s="13" t="str">
        <f>IF($A25="","",((B25+C25)+F25))</f>
        <v/>
      </c>
      <c r="H25" s="13" t="str">
        <f>IF($A25="","",(CEILING(((G25+'Settings'!$B$4)/((1-'Settings'!$B$3)-'Settings'!$B$5)),1)-0.01))</f>
        <v/>
      </c>
      <c r="I25" s="13" t="str">
        <f>IF($A25="","",ROUND((H25*0.5),2))</f>
        <v/>
      </c>
      <c r="J25" s="13" t="str">
        <f>IF($A25="","",ROUND((((E25*(1-'Settings'!$B$3))-'Settings'!$B$4)-G25),2))</f>
        <v/>
      </c>
      <c r="K25" s="14" t="str">
        <f>IF($A25="","",IFERROR(IF((J25&lt;=0),"Never",ROUNDUP(('Settings'!$B$6/J25),0)),""))</f>
        <v/>
      </c>
    </row>
    <row r="26" spans="1:11" x14ac:dyDescent="0.25">
      <c r="B26" s="11"/>
      <c r="C26" s="11"/>
      <c r="D26" s="12"/>
      <c r="E26" s="11"/>
      <c r="F26" s="13" t="str">
        <f>IF($A26="","",ROUND(((D26/60)*'Settings'!$B$2),2))</f>
        <v/>
      </c>
      <c r="G26" s="13" t="str">
        <f>IF($A26="","",((B26+C26)+F26))</f>
        <v/>
      </c>
      <c r="H26" s="13" t="str">
        <f>IF($A26="","",(CEILING(((G26+'Settings'!$B$4)/((1-'Settings'!$B$3)-'Settings'!$B$5)),1)-0.01))</f>
        <v/>
      </c>
      <c r="I26" s="13" t="str">
        <f>IF($A26="","",ROUND((H26*0.5),2))</f>
        <v/>
      </c>
      <c r="J26" s="13" t="str">
        <f>IF($A26="","",ROUND((((E26*(1-'Settings'!$B$3))-'Settings'!$B$4)-G26),2))</f>
        <v/>
      </c>
      <c r="K26" s="14" t="str">
        <f>IF($A26="","",IFERROR(IF((J26&lt;=0),"Never",ROUNDUP(('Settings'!$B$6/J26),0)),""))</f>
        <v/>
      </c>
    </row>
    <row r="27" spans="1:11" x14ac:dyDescent="0.25">
      <c r="B27" s="11"/>
      <c r="C27" s="11"/>
      <c r="D27" s="12"/>
      <c r="E27" s="11"/>
      <c r="F27" s="13" t="str">
        <f>IF($A27="","",ROUND(((D27/60)*'Settings'!$B$2),2))</f>
        <v/>
      </c>
      <c r="G27" s="13" t="str">
        <f>IF($A27="","",((B27+C27)+F27))</f>
        <v/>
      </c>
      <c r="H27" s="13" t="str">
        <f>IF($A27="","",(CEILING(((G27+'Settings'!$B$4)/((1-'Settings'!$B$3)-'Settings'!$B$5)),1)-0.01))</f>
        <v/>
      </c>
      <c r="I27" s="13" t="str">
        <f>IF($A27="","",ROUND((H27*0.5),2))</f>
        <v/>
      </c>
      <c r="J27" s="13" t="str">
        <f>IF($A27="","",ROUND((((E27*(1-'Settings'!$B$3))-'Settings'!$B$4)-G27),2))</f>
        <v/>
      </c>
      <c r="K27" s="14" t="str">
        <f>IF($A27="","",IFERROR(IF((J27&lt;=0),"Never",ROUNDUP(('Settings'!$B$6/J27),0)),""))</f>
        <v/>
      </c>
    </row>
    <row r="28" spans="1:11" x14ac:dyDescent="0.25">
      <c r="B28" s="11"/>
      <c r="C28" s="11"/>
      <c r="D28" s="12"/>
      <c r="E28" s="11"/>
      <c r="F28" s="13" t="str">
        <f>IF($A28="","",ROUND(((D28/60)*'Settings'!$B$2),2))</f>
        <v/>
      </c>
      <c r="G28" s="13" t="str">
        <f>IF($A28="","",((B28+C28)+F28))</f>
        <v/>
      </c>
      <c r="H28" s="13" t="str">
        <f>IF($A28="","",(CEILING(((G28+'Settings'!$B$4)/((1-'Settings'!$B$3)-'Settings'!$B$5)),1)-0.01))</f>
        <v/>
      </c>
      <c r="I28" s="13" t="str">
        <f>IF($A28="","",ROUND((H28*0.5),2))</f>
        <v/>
      </c>
      <c r="J28" s="13" t="str">
        <f>IF($A28="","",ROUND((((E28*(1-'Settings'!$B$3))-'Settings'!$B$4)-G28),2))</f>
        <v/>
      </c>
      <c r="K28" s="14" t="str">
        <f>IF($A28="","",IFERROR(IF((J28&lt;=0),"Never",ROUNDUP(('Settings'!$B$6/J28),0)),""))</f>
        <v/>
      </c>
    </row>
    <row r="29" spans="1:11" x14ac:dyDescent="0.25">
      <c r="B29" s="11"/>
      <c r="C29" s="11"/>
      <c r="D29" s="12"/>
      <c r="E29" s="11"/>
      <c r="F29" s="13" t="str">
        <f>IF($A29="","",ROUND(((D29/60)*'Settings'!$B$2),2))</f>
        <v/>
      </c>
      <c r="G29" s="13" t="str">
        <f>IF($A29="","",((B29+C29)+F29))</f>
        <v/>
      </c>
      <c r="H29" s="13" t="str">
        <f>IF($A29="","",(CEILING(((G29+'Settings'!$B$4)/((1-'Settings'!$B$3)-'Settings'!$B$5)),1)-0.01))</f>
        <v/>
      </c>
      <c r="I29" s="13" t="str">
        <f>IF($A29="","",ROUND((H29*0.5),2))</f>
        <v/>
      </c>
      <c r="J29" s="13" t="str">
        <f>IF($A29="","",ROUND((((E29*(1-'Settings'!$B$3))-'Settings'!$B$4)-G29),2))</f>
        <v/>
      </c>
      <c r="K29" s="14" t="str">
        <f>IF($A29="","",IFERROR(IF((J29&lt;=0),"Never",ROUNDUP(('Settings'!$B$6/J29),0)),""))</f>
        <v/>
      </c>
    </row>
    <row r="30" spans="1:11" x14ac:dyDescent="0.25">
      <c r="B30" s="11"/>
      <c r="C30" s="11"/>
      <c r="D30" s="12"/>
      <c r="E30" s="11"/>
      <c r="F30" s="13" t="str">
        <f>IF($A30="","",ROUND(((D30/60)*'Settings'!$B$2),2))</f>
        <v/>
      </c>
      <c r="G30" s="13" t="str">
        <f>IF($A30="","",((B30+C30)+F30))</f>
        <v/>
      </c>
      <c r="H30" s="13" t="str">
        <f>IF($A30="","",(CEILING(((G30+'Settings'!$B$4)/((1-'Settings'!$B$3)-'Settings'!$B$5)),1)-0.01))</f>
        <v/>
      </c>
      <c r="I30" s="13" t="str">
        <f>IF($A30="","",ROUND((H30*0.5),2))</f>
        <v/>
      </c>
      <c r="J30" s="13" t="str">
        <f>IF($A30="","",ROUND((((E30*(1-'Settings'!$B$3))-'Settings'!$B$4)-G30),2))</f>
        <v/>
      </c>
      <c r="K30" s="14" t="str">
        <f>IF($A30="","",IFERROR(IF((J30&lt;=0),"Never",ROUNDUP(('Settings'!$B$6/J30),0)),""))</f>
        <v/>
      </c>
    </row>
    <row r="31" spans="1:11" x14ac:dyDescent="0.25">
      <c r="B31" s="11"/>
      <c r="C31" s="11"/>
      <c r="D31" s="12"/>
      <c r="E31" s="11"/>
      <c r="F31" s="13" t="str">
        <f>IF($A31="","",ROUND(((D31/60)*'Settings'!$B$2),2))</f>
        <v/>
      </c>
      <c r="G31" s="13" t="str">
        <f>IF($A31="","",((B31+C31)+F31))</f>
        <v/>
      </c>
      <c r="H31" s="13" t="str">
        <f>IF($A31="","",(CEILING(((G31+'Settings'!$B$4)/((1-'Settings'!$B$3)-'Settings'!$B$5)),1)-0.01))</f>
        <v/>
      </c>
      <c r="I31" s="13" t="str">
        <f>IF($A31="","",ROUND((H31*0.5),2))</f>
        <v/>
      </c>
      <c r="J31" s="13" t="str">
        <f>IF($A31="","",ROUND((((E31*(1-'Settings'!$B$3))-'Settings'!$B$4)-G31),2))</f>
        <v/>
      </c>
      <c r="K31" s="14" t="str">
        <f>IF($A31="","",IFERROR(IF((J31&lt;=0),"Never",ROUNDUP(('Settings'!$B$6/J31),0)),""))</f>
        <v/>
      </c>
    </row>
    <row r="32" spans="1:11" x14ac:dyDescent="0.25">
      <c r="B32" s="11"/>
      <c r="C32" s="11"/>
      <c r="D32" s="12"/>
      <c r="E32" s="11"/>
      <c r="F32" s="13" t="str">
        <f>IF($A32="","",ROUND(((D32/60)*'Settings'!$B$2),2))</f>
        <v/>
      </c>
      <c r="G32" s="13" t="str">
        <f>IF($A32="","",((B32+C32)+F32))</f>
        <v/>
      </c>
      <c r="H32" s="13" t="str">
        <f>IF($A32="","",(CEILING(((G32+'Settings'!$B$4)/((1-'Settings'!$B$3)-'Settings'!$B$5)),1)-0.01))</f>
        <v/>
      </c>
      <c r="I32" s="13" t="str">
        <f>IF($A32="","",ROUND((H32*0.5),2))</f>
        <v/>
      </c>
      <c r="J32" s="13" t="str">
        <f>IF($A32="","",ROUND((((E32*(1-'Settings'!$B$3))-'Settings'!$B$4)-G32),2))</f>
        <v/>
      </c>
      <c r="K32" s="14" t="str">
        <f>IF($A32="","",IFERROR(IF((J32&lt;=0),"Never",ROUNDUP(('Settings'!$B$6/J32),0)),""))</f>
        <v/>
      </c>
    </row>
    <row r="33" spans="1:11" x14ac:dyDescent="0.25">
      <c r="B33" s="11"/>
      <c r="C33" s="11"/>
      <c r="D33" s="12"/>
      <c r="E33" s="11"/>
      <c r="F33" s="13" t="str">
        <f>IF($A33="","",ROUND(((D33/60)*'Settings'!$B$2),2))</f>
        <v/>
      </c>
      <c r="G33" s="13" t="str">
        <f>IF($A33="","",((B33+C33)+F33))</f>
        <v/>
      </c>
      <c r="H33" s="13" t="str">
        <f>IF($A33="","",(CEILING(((G33+'Settings'!$B$4)/((1-'Settings'!$B$3)-'Settings'!$B$5)),1)-0.01))</f>
        <v/>
      </c>
      <c r="I33" s="13" t="str">
        <f>IF($A33="","",ROUND((H33*0.5),2))</f>
        <v/>
      </c>
      <c r="J33" s="13" t="str">
        <f>IF($A33="","",ROUND((((E33*(1-'Settings'!$B$3))-'Settings'!$B$4)-G33),2))</f>
        <v/>
      </c>
      <c r="K33" s="14" t="str">
        <f>IF($A33="","",IFERROR(IF((J33&lt;=0),"Never",ROUNDUP(('Settings'!$B$6/J33),0)),""))</f>
        <v/>
      </c>
    </row>
    <row r="34" spans="1:11" x14ac:dyDescent="0.25">
      <c r="B34" s="11"/>
      <c r="C34" s="11"/>
      <c r="D34" s="12"/>
      <c r="E34" s="11"/>
      <c r="F34" s="13" t="str">
        <f>IF($A34="","",ROUND(((D34/60)*'Settings'!$B$2),2))</f>
        <v/>
      </c>
      <c r="G34" s="13" t="str">
        <f>IF($A34="","",((B34+C34)+F34))</f>
        <v/>
      </c>
      <c r="H34" s="13" t="str">
        <f>IF($A34="","",(CEILING(((G34+'Settings'!$B$4)/((1-'Settings'!$B$3)-'Settings'!$B$5)),1)-0.01))</f>
        <v/>
      </c>
      <c r="I34" s="13" t="str">
        <f>IF($A34="","",ROUND((H34*0.5),2))</f>
        <v/>
      </c>
      <c r="J34" s="13" t="str">
        <f>IF($A34="","",ROUND((((E34*(1-'Settings'!$B$3))-'Settings'!$B$4)-G34),2))</f>
        <v/>
      </c>
      <c r="K34" s="14" t="str">
        <f>IF($A34="","",IFERROR(IF((J34&lt;=0),"Never",ROUNDUP(('Settings'!$B$6/J34),0)),""))</f>
        <v/>
      </c>
    </row>
    <row r="35" spans="1:11" x14ac:dyDescent="0.25">
      <c r="B35" s="11"/>
      <c r="C35" s="11"/>
      <c r="D35" s="12"/>
      <c r="E35" s="11"/>
      <c r="F35" s="13" t="str">
        <f>IF($A35="","",ROUND(((D35/60)*'Settings'!$B$2),2))</f>
        <v/>
      </c>
      <c r="G35" s="13" t="str">
        <f>IF($A35="","",((B35+C35)+F35))</f>
        <v/>
      </c>
      <c r="H35" s="13" t="str">
        <f>IF($A35="","",(CEILING(((G35+'Settings'!$B$4)/((1-'Settings'!$B$3)-'Settings'!$B$5)),1)-0.01))</f>
        <v/>
      </c>
      <c r="I35" s="13" t="str">
        <f>IF($A35="","",ROUND((H35*0.5),2))</f>
        <v/>
      </c>
      <c r="J35" s="13" t="str">
        <f>IF($A35="","",ROUND((((E35*(1-'Settings'!$B$3))-'Settings'!$B$4)-G35),2))</f>
        <v/>
      </c>
      <c r="K35" s="14" t="str">
        <f>IF($A35="","",IFERROR(IF((J35&lt;=0),"Never",ROUNDUP(('Settings'!$B$6/J35),0)),""))</f>
        <v/>
      </c>
    </row>
    <row r="36" spans="1:11" x14ac:dyDescent="0.25">
      <c r="B36" s="11"/>
      <c r="C36" s="11"/>
      <c r="D36" s="12"/>
      <c r="E36" s="11"/>
      <c r="F36" s="13" t="str">
        <f>IF($A36="","",ROUND(((D36/60)*'Settings'!$B$2),2))</f>
        <v/>
      </c>
      <c r="G36" s="13" t="str">
        <f>IF($A36="","",((B36+C36)+F36))</f>
        <v/>
      </c>
      <c r="H36" s="13" t="str">
        <f>IF($A36="","",(CEILING(((G36+'Settings'!$B$4)/((1-'Settings'!$B$3)-'Settings'!$B$5)),1)-0.01))</f>
        <v/>
      </c>
      <c r="I36" s="13" t="str">
        <f>IF($A36="","",ROUND((H36*0.5),2))</f>
        <v/>
      </c>
      <c r="J36" s="13" t="str">
        <f>IF($A36="","",ROUND((((E36*(1-'Settings'!$B$3))-'Settings'!$B$4)-G36),2))</f>
        <v/>
      </c>
      <c r="K36" s="14" t="str">
        <f>IF($A36="","",IFERROR(IF((J36&lt;=0),"Never",ROUNDUP(('Settings'!$B$6/J36),0)),""))</f>
        <v/>
      </c>
    </row>
    <row r="37" spans="1:11" x14ac:dyDescent="0.25">
      <c r="B37" s="11"/>
      <c r="C37" s="11"/>
      <c r="D37" s="12"/>
      <c r="E37" s="11"/>
      <c r="F37" s="13" t="str">
        <f>IF($A37="","",ROUND(((D37/60)*'Settings'!$B$2),2))</f>
        <v/>
      </c>
      <c r="G37" s="13" t="str">
        <f>IF($A37="","",((B37+C37)+F37))</f>
        <v/>
      </c>
      <c r="H37" s="13" t="str">
        <f>IF($A37="","",(CEILING(((G37+'Settings'!$B$4)/((1-'Settings'!$B$3)-'Settings'!$B$5)),1)-0.01))</f>
        <v/>
      </c>
      <c r="I37" s="13" t="str">
        <f>IF($A37="","",ROUND((H37*0.5),2))</f>
        <v/>
      </c>
      <c r="J37" s="13" t="str">
        <f>IF($A37="","",ROUND((((E37*(1-'Settings'!$B$3))-'Settings'!$B$4)-G37),2))</f>
        <v/>
      </c>
      <c r="K37" s="14" t="str">
        <f>IF($A37="","",IFERROR(IF((J37&lt;=0),"Never",ROUNDUP(('Settings'!$B$6/J37),0)),""))</f>
        <v/>
      </c>
    </row>
    <row r="38" spans="1:11" x14ac:dyDescent="0.25">
      <c r="B38" s="11"/>
      <c r="C38" s="11"/>
      <c r="D38" s="12"/>
      <c r="E38" s="11"/>
      <c r="F38" s="13" t="str">
        <f>IF($A38="","",ROUND(((D38/60)*'Settings'!$B$2),2))</f>
        <v/>
      </c>
      <c r="G38" s="13" t="str">
        <f>IF($A38="","",((B38+C38)+F38))</f>
        <v/>
      </c>
      <c r="H38" s="13" t="str">
        <f>IF($A38="","",(CEILING(((G38+'Settings'!$B$4)/((1-'Settings'!$B$3)-'Settings'!$B$5)),1)-0.01))</f>
        <v/>
      </c>
      <c r="I38" s="13" t="str">
        <f>IF($A38="","",ROUND((H38*0.5),2))</f>
        <v/>
      </c>
      <c r="J38" s="13" t="str">
        <f>IF($A38="","",ROUND((((E38*(1-'Settings'!$B$3))-'Settings'!$B$4)-G38),2))</f>
        <v/>
      </c>
      <c r="K38" s="14" t="str">
        <f>IF($A38="","",IFERROR(IF((J38&lt;=0),"Never",ROUNDUP(('Settings'!$B$6/J38),0)),""))</f>
        <v/>
      </c>
    </row>
    <row r="39" spans="1:11" x14ac:dyDescent="0.25">
      <c r="B39" s="11"/>
      <c r="C39" s="11"/>
      <c r="D39" s="12"/>
      <c r="E39" s="11"/>
      <c r="F39" s="13" t="str">
        <f>IF($A39="","",ROUND(((D39/60)*'Settings'!$B$2),2))</f>
        <v/>
      </c>
      <c r="G39" s="13" t="str">
        <f>IF($A39="","",((B39+C39)+F39))</f>
        <v/>
      </c>
      <c r="H39" s="13" t="str">
        <f>IF($A39="","",(CEILING(((G39+'Settings'!$B$4)/((1-'Settings'!$B$3)-'Settings'!$B$5)),1)-0.01))</f>
        <v/>
      </c>
      <c r="I39" s="13" t="str">
        <f>IF($A39="","",ROUND((H39*0.5),2))</f>
        <v/>
      </c>
      <c r="J39" s="13" t="str">
        <f>IF($A39="","",ROUND((((E39*(1-'Settings'!$B$3))-'Settings'!$B$4)-G39),2))</f>
        <v/>
      </c>
      <c r="K39" s="14" t="str">
        <f>IF($A39="","",IFERROR(IF((J39&lt;=0),"Never",ROUNDUP(('Settings'!$B$6/J39),0)),""))</f>
        <v/>
      </c>
    </row>
    <row r="40" spans="1:11" x14ac:dyDescent="0.25">
      <c r="B40" s="11"/>
      <c r="C40" s="11"/>
      <c r="D40" s="12"/>
      <c r="E40" s="11"/>
      <c r="F40" s="13" t="str">
        <f>IF($A40="","",ROUND(((D40/60)*'Settings'!$B$2),2))</f>
        <v/>
      </c>
      <c r="G40" s="13" t="str">
        <f>IF($A40="","",((B40+C40)+F40))</f>
        <v/>
      </c>
      <c r="H40" s="13" t="str">
        <f>IF($A40="","",(CEILING(((G40+'Settings'!$B$4)/((1-'Settings'!$B$3)-'Settings'!$B$5)),1)-0.01))</f>
        <v/>
      </c>
      <c r="I40" s="13" t="str">
        <f>IF($A40="","",ROUND((H40*0.5),2))</f>
        <v/>
      </c>
      <c r="J40" s="13" t="str">
        <f>IF($A40="","",ROUND((((E40*(1-'Settings'!$B$3))-'Settings'!$B$4)-G40),2))</f>
        <v/>
      </c>
      <c r="K40" s="14" t="str">
        <f>IF($A40="","",IFERROR(IF((J40&lt;=0),"Never",ROUNDUP(('Settings'!$B$6/J40),0)),""))</f>
        <v/>
      </c>
    </row>
    <row r="41" spans="1:11" x14ac:dyDescent="0.25">
      <c r="B41" s="11"/>
      <c r="C41" s="11"/>
      <c r="D41" s="12"/>
      <c r="E41" s="11"/>
      <c r="F41" s="13" t="str">
        <f>IF($A41="","",ROUND(((D41/60)*'Settings'!$B$2),2))</f>
        <v/>
      </c>
      <c r="G41" s="13" t="str">
        <f>IF($A41="","",((B41+C41)+F41))</f>
        <v/>
      </c>
      <c r="H41" s="13" t="str">
        <f>IF($A41="","",(CEILING(((G41+'Settings'!$B$4)/((1-'Settings'!$B$3)-'Settings'!$B$5)),1)-0.01))</f>
        <v/>
      </c>
      <c r="I41" s="13" t="str">
        <f>IF($A41="","",ROUND((H41*0.5),2))</f>
        <v/>
      </c>
      <c r="J41" s="13" t="str">
        <f>IF($A41="","",ROUND((((E41*(1-'Settings'!$B$3))-'Settings'!$B$4)-G41),2))</f>
        <v/>
      </c>
      <c r="K41" s="14" t="str">
        <f>IF($A41="","",IFERROR(IF((J41&lt;=0),"Never",ROUNDUP(('Settings'!$B$6/J41),0)),""))</f>
        <v/>
      </c>
    </row>
    <row r="42" spans="1:11" x14ac:dyDescent="0.25">
      <c r="B42" s="11"/>
      <c r="C42" s="11"/>
      <c r="D42" s="12"/>
      <c r="E42" s="11"/>
      <c r="F42" s="13" t="str">
        <f>IF($A42="","",ROUND(((D42/60)*'Settings'!$B$2),2))</f>
        <v/>
      </c>
      <c r="G42" s="13" t="str">
        <f>IF($A42="","",((B42+C42)+F42))</f>
        <v/>
      </c>
      <c r="H42" s="13" t="str">
        <f>IF($A42="","",(CEILING(((G42+'Settings'!$B$4)/((1-'Settings'!$B$3)-'Settings'!$B$5)),1)-0.01))</f>
        <v/>
      </c>
      <c r="I42" s="13" t="str">
        <f>IF($A42="","",ROUND((H42*0.5),2))</f>
        <v/>
      </c>
      <c r="J42" s="13" t="str">
        <f>IF($A42="","",ROUND((((E42*(1-'Settings'!$B$3))-'Settings'!$B$4)-G42),2))</f>
        <v/>
      </c>
      <c r="K42" s="14" t="str">
        <f>IF($A42="","",IFERROR(IF((J42&lt;=0),"Never",ROUNDUP(('Settings'!$B$6/J42),0)),""))</f>
        <v/>
      </c>
    </row>
    <row r="43" spans="1:11" x14ac:dyDescent="0.25">
      <c r="B43" s="11"/>
      <c r="C43" s="11"/>
      <c r="D43" s="12"/>
      <c r="E43" s="11"/>
      <c r="F43" s="13" t="str">
        <f>IF($A43="","",ROUND(((D43/60)*'Settings'!$B$2),2))</f>
        <v/>
      </c>
      <c r="G43" s="13" t="str">
        <f>IF($A43="","",((B43+C43)+F43))</f>
        <v/>
      </c>
      <c r="H43" s="13" t="str">
        <f>IF($A43="","",(CEILING(((G43+'Settings'!$B$4)/((1-'Settings'!$B$3)-'Settings'!$B$5)),1)-0.01))</f>
        <v/>
      </c>
      <c r="I43" s="13" t="str">
        <f>IF($A43="","",ROUND((H43*0.5),2))</f>
        <v/>
      </c>
      <c r="J43" s="13" t="str">
        <f>IF($A43="","",ROUND((((E43*(1-'Settings'!$B$3))-'Settings'!$B$4)-G43),2))</f>
        <v/>
      </c>
      <c r="K43" s="14" t="str">
        <f>IF($A43="","",IFERROR(IF((J43&lt;=0),"Never",ROUNDUP(('Settings'!$B$6/J43),0)),""))</f>
        <v/>
      </c>
    </row>
    <row r="44" spans="1:11" x14ac:dyDescent="0.25">
      <c r="B44" s="11"/>
      <c r="C44" s="11"/>
      <c r="D44" s="12"/>
      <c r="E44" s="11"/>
      <c r="F44" s="13" t="str">
        <f>IF($A44="","",ROUND(((D44/60)*'Settings'!$B$2),2))</f>
        <v/>
      </c>
      <c r="G44" s="13" t="str">
        <f>IF($A44="","",((B44+C44)+F44))</f>
        <v/>
      </c>
      <c r="H44" s="13" t="str">
        <f>IF($A44="","",(CEILING(((G44+'Settings'!$B$4)/((1-'Settings'!$B$3)-'Settings'!$B$5)),1)-0.01))</f>
        <v/>
      </c>
      <c r="I44" s="13" t="str">
        <f>IF($A44="","",ROUND((H44*0.5),2))</f>
        <v/>
      </c>
      <c r="J44" s="13" t="str">
        <f>IF($A44="","",ROUND((((E44*(1-'Settings'!$B$3))-'Settings'!$B$4)-G44),2))</f>
        <v/>
      </c>
      <c r="K44" s="14" t="str">
        <f>IF($A44="","",IFERROR(IF((J44&lt;=0),"Never",ROUNDUP(('Settings'!$B$6/J44),0)),""))</f>
        <v/>
      </c>
    </row>
    <row r="45" spans="1:11" x14ac:dyDescent="0.25">
      <c r="B45" s="11"/>
      <c r="C45" s="11"/>
      <c r="D45" s="12"/>
      <c r="E45" s="11"/>
      <c r="F45" s="13" t="str">
        <f>IF($A45="","",ROUND(((D45/60)*'Settings'!$B$2),2))</f>
        <v/>
      </c>
      <c r="G45" s="13" t="str">
        <f>IF($A45="","",((B45+C45)+F45))</f>
        <v/>
      </c>
      <c r="H45" s="13" t="str">
        <f>IF($A45="","",(CEILING(((G45+'Settings'!$B$4)/((1-'Settings'!$B$3)-'Settings'!$B$5)),1)-0.01))</f>
        <v/>
      </c>
      <c r="I45" s="13" t="str">
        <f>IF($A45="","",ROUND((H45*0.5),2))</f>
        <v/>
      </c>
      <c r="J45" s="13" t="str">
        <f>IF($A45="","",ROUND((((E45*(1-'Settings'!$B$3))-'Settings'!$B$4)-G45),2))</f>
        <v/>
      </c>
      <c r="K45" s="14" t="str">
        <f>IF($A45="","",IFERROR(IF((J45&lt;=0),"Never",ROUNDUP(('Settings'!$B$6/J45),0)),""))</f>
        <v/>
      </c>
    </row>
    <row r="46" spans="1:11" x14ac:dyDescent="0.25">
      <c r="B46" s="11"/>
      <c r="C46" s="11"/>
      <c r="D46" s="12"/>
      <c r="E46" s="11"/>
      <c r="F46" s="13" t="str">
        <f>IF($A46="","",ROUND(((D46/60)*'Settings'!$B$2),2))</f>
        <v/>
      </c>
      <c r="G46" s="13" t="str">
        <f>IF($A46="","",((B46+C46)+F46))</f>
        <v/>
      </c>
      <c r="H46" s="13" t="str">
        <f>IF($A46="","",(CEILING(((G46+'Settings'!$B$4)/((1-'Settings'!$B$3)-'Settings'!$B$5)),1)-0.01))</f>
        <v/>
      </c>
      <c r="I46" s="13" t="str">
        <f>IF($A46="","",ROUND((H46*0.5),2))</f>
        <v/>
      </c>
      <c r="J46" s="13" t="str">
        <f>IF($A46="","",ROUND((((E46*(1-'Settings'!$B$3))-'Settings'!$B$4)-G46),2))</f>
        <v/>
      </c>
      <c r="K46" s="14" t="str">
        <f>IF($A46="","",IFERROR(IF((J46&lt;=0),"Never",ROUNDUP(('Settings'!$B$6/J46),0)),""))</f>
        <v/>
      </c>
    </row>
    <row r="47" spans="1:11" x14ac:dyDescent="0.25">
      <c r="B47" s="11"/>
      <c r="C47" s="11"/>
      <c r="D47" s="12"/>
      <c r="E47" s="11"/>
      <c r="F47" s="13" t="str">
        <f>IF($A47="","",ROUND(((D47/60)*'Settings'!$B$2),2))</f>
        <v/>
      </c>
      <c r="G47" s="13" t="str">
        <f>IF($A47="","",((B47+C47)+F47))</f>
        <v/>
      </c>
      <c r="H47" s="13" t="str">
        <f>IF($A47="","",(CEILING(((G47+'Settings'!$B$4)/((1-'Settings'!$B$3)-'Settings'!$B$5)),1)-0.01))</f>
        <v/>
      </c>
      <c r="I47" s="13" t="str">
        <f>IF($A47="","",ROUND((H47*0.5),2))</f>
        <v/>
      </c>
      <c r="J47" s="13" t="str">
        <f>IF($A47="","",ROUND((((E47*(1-'Settings'!$B$3))-'Settings'!$B$4)-G47),2))</f>
        <v/>
      </c>
      <c r="K47" s="14" t="str">
        <f>IF($A47="","",IFERROR(IF((J47&lt;=0),"Never",ROUNDUP(('Settings'!$B$6/J47),0)),""))</f>
        <v/>
      </c>
    </row>
    <row r="48" spans="1:11" x14ac:dyDescent="0.25">
      <c r="B48" s="11"/>
      <c r="C48" s="11"/>
      <c r="D48" s="12"/>
      <c r="E48" s="11"/>
      <c r="F48" s="13" t="str">
        <f>IF($A48="","",ROUND(((D48/60)*'Settings'!$B$2),2))</f>
        <v/>
      </c>
      <c r="G48" s="13" t="str">
        <f>IF($A48="","",((B48+C48)+F48))</f>
        <v/>
      </c>
      <c r="H48" s="13" t="str">
        <f>IF($A48="","",(CEILING(((G48+'Settings'!$B$4)/((1-'Settings'!$B$3)-'Settings'!$B$5)),1)-0.01))</f>
        <v/>
      </c>
      <c r="I48" s="13" t="str">
        <f>IF($A48="","",ROUND((H48*0.5),2))</f>
        <v/>
      </c>
      <c r="J48" s="13" t="str">
        <f>IF($A48="","",ROUND((((E48*(1-'Settings'!$B$3))-'Settings'!$B$4)-G48),2))</f>
        <v/>
      </c>
      <c r="K48" s="14" t="str">
        <f>IF($A48="","",IFERROR(IF((J48&lt;=0),"Never",ROUNDUP(('Settings'!$B$6/J48),0)),""))</f>
        <v/>
      </c>
    </row>
    <row r="49" spans="1:11" x14ac:dyDescent="0.25">
      <c r="B49" s="11"/>
      <c r="C49" s="11"/>
      <c r="D49" s="12"/>
      <c r="E49" s="11"/>
      <c r="F49" s="13" t="str">
        <f>IF($A49="","",ROUND(((D49/60)*'Settings'!$B$2),2))</f>
        <v/>
      </c>
      <c r="G49" s="13" t="str">
        <f>IF($A49="","",((B49+C49)+F49))</f>
        <v/>
      </c>
      <c r="H49" s="13" t="str">
        <f>IF($A49="","",(CEILING(((G49+'Settings'!$B$4)/((1-'Settings'!$B$3)-'Settings'!$B$5)),1)-0.01))</f>
        <v/>
      </c>
      <c r="I49" s="13" t="str">
        <f>IF($A49="","",ROUND((H49*0.5),2))</f>
        <v/>
      </c>
      <c r="J49" s="13" t="str">
        <f>IF($A49="","",ROUND((((E49*(1-'Settings'!$B$3))-'Settings'!$B$4)-G49),2))</f>
        <v/>
      </c>
      <c r="K49" s="14" t="str">
        <f>IF($A49="","",IFERROR(IF((J49&lt;=0),"Never",ROUNDUP(('Settings'!$B$6/J49),0)),""))</f>
        <v/>
      </c>
    </row>
    <row r="50" spans="1:11" x14ac:dyDescent="0.25">
      <c r="B50" s="11"/>
      <c r="C50" s="11"/>
      <c r="D50" s="12"/>
      <c r="E50" s="11"/>
      <c r="F50" s="13" t="str">
        <f>IF($A50="","",ROUND(((D50/60)*'Settings'!$B$2),2))</f>
        <v/>
      </c>
      <c r="G50" s="13" t="str">
        <f>IF($A50="","",((B50+C50)+F50))</f>
        <v/>
      </c>
      <c r="H50" s="13" t="str">
        <f>IF($A50="","",(CEILING(((G50+'Settings'!$B$4)/((1-'Settings'!$B$3)-'Settings'!$B$5)),1)-0.01))</f>
        <v/>
      </c>
      <c r="I50" s="13" t="str">
        <f>IF($A50="","",ROUND((H50*0.5),2))</f>
        <v/>
      </c>
      <c r="J50" s="13" t="str">
        <f>IF($A50="","",ROUND((((E50*(1-'Settings'!$B$3))-'Settings'!$B$4)-G50),2))</f>
        <v/>
      </c>
      <c r="K50" s="14" t="str">
        <f>IF($A50="","",IFERROR(IF((J50&lt;=0),"Never",ROUNDUP(('Settings'!$B$6/J50),0)),""))</f>
        <v/>
      </c>
    </row>
    <row r="51" spans="1:11" x14ac:dyDescent="0.25">
      <c r="B51" s="11"/>
      <c r="C51" s="11"/>
      <c r="D51" s="12"/>
      <c r="E51" s="11"/>
      <c r="F51" s="13" t="str">
        <f>IF($A51="","",ROUND(((D51/60)*'Settings'!$B$2),2))</f>
        <v/>
      </c>
      <c r="G51" s="13" t="str">
        <f>IF($A51="","",((B51+C51)+F51))</f>
        <v/>
      </c>
      <c r="H51" s="13" t="str">
        <f>IF($A51="","",(CEILING(((G51+'Settings'!$B$4)/((1-'Settings'!$B$3)-'Settings'!$B$5)),1)-0.01))</f>
        <v/>
      </c>
      <c r="I51" s="13" t="str">
        <f>IF($A51="","",ROUND((H51*0.5),2))</f>
        <v/>
      </c>
      <c r="J51" s="13" t="str">
        <f>IF($A51="","",ROUND((((E51*(1-'Settings'!$B$3))-'Settings'!$B$4)-G51),2))</f>
        <v/>
      </c>
      <c r="K51" s="14" t="str">
        <f>IF($A51="","",IFERROR(IF((J51&lt;=0),"Never",ROUNDUP(('Settings'!$B$6/J51),0)),""))</f>
        <v/>
      </c>
    </row>
    <row r="52" spans="1:11" x14ac:dyDescent="0.25">
      <c r="B52" s="11"/>
      <c r="C52" s="11"/>
      <c r="D52" s="12"/>
      <c r="E52" s="11"/>
      <c r="F52" s="13" t="str">
        <f>IF($A52="","",ROUND(((D52/60)*'Settings'!$B$2),2))</f>
        <v/>
      </c>
      <c r="G52" s="13" t="str">
        <f>IF($A52="","",((B52+C52)+F52))</f>
        <v/>
      </c>
      <c r="H52" s="13" t="str">
        <f>IF($A52="","",(CEILING(((G52+'Settings'!$B$4)/((1-'Settings'!$B$3)-'Settings'!$B$5)),1)-0.01))</f>
        <v/>
      </c>
      <c r="I52" s="13" t="str">
        <f>IF($A52="","",ROUND((H52*0.5),2))</f>
        <v/>
      </c>
      <c r="J52" s="13" t="str">
        <f>IF($A52="","",ROUND((((E52*(1-'Settings'!$B$3))-'Settings'!$B$4)-G52),2))</f>
        <v/>
      </c>
      <c r="K52" s="14" t="str">
        <f>IF($A52="","",IFERROR(IF((J52&lt;=0),"Never",ROUNDUP(('Settings'!$B$6/J52),0)),""))</f>
        <v/>
      </c>
    </row>
    <row r="53" spans="1:11" x14ac:dyDescent="0.25">
      <c r="B53" s="11"/>
      <c r="C53" s="11"/>
      <c r="D53" s="12"/>
      <c r="E53" s="11"/>
      <c r="F53" s="13" t="str">
        <f>IF($A53="","",ROUND(((D53/60)*'Settings'!$B$2),2))</f>
        <v/>
      </c>
      <c r="G53" s="13" t="str">
        <f>IF($A53="","",((B53+C53)+F53))</f>
        <v/>
      </c>
      <c r="H53" s="13" t="str">
        <f>IF($A53="","",(CEILING(((G53+'Settings'!$B$4)/((1-'Settings'!$B$3)-'Settings'!$B$5)),1)-0.01))</f>
        <v/>
      </c>
      <c r="I53" s="13" t="str">
        <f>IF($A53="","",ROUND((H53*0.5),2))</f>
        <v/>
      </c>
      <c r="J53" s="13" t="str">
        <f>IF($A53="","",ROUND((((E53*(1-'Settings'!$B$3))-'Settings'!$B$4)-G53),2))</f>
        <v/>
      </c>
      <c r="K53" s="14" t="str">
        <f>IF($A53="","",IFERROR(IF((J53&lt;=0),"Never",ROUNDUP(('Settings'!$B$6/J53),0)),""))</f>
        <v/>
      </c>
    </row>
    <row r="54" spans="1:11" x14ac:dyDescent="0.25">
      <c r="B54" s="11"/>
      <c r="C54" s="11"/>
      <c r="D54" s="12"/>
      <c r="E54" s="11"/>
      <c r="F54" s="13" t="str">
        <f>IF($A54="","",ROUND(((D54/60)*'Settings'!$B$2),2))</f>
        <v/>
      </c>
      <c r="G54" s="13" t="str">
        <f>IF($A54="","",((B54+C54)+F54))</f>
        <v/>
      </c>
      <c r="H54" s="13" t="str">
        <f>IF($A54="","",(CEILING(((G54+'Settings'!$B$4)/((1-'Settings'!$B$3)-'Settings'!$B$5)),1)-0.01))</f>
        <v/>
      </c>
      <c r="I54" s="13" t="str">
        <f>IF($A54="","",ROUND((H54*0.5),2))</f>
        <v/>
      </c>
      <c r="J54" s="13" t="str">
        <f>IF($A54="","",ROUND((((E54*(1-'Settings'!$B$3))-'Settings'!$B$4)-G54),2))</f>
        <v/>
      </c>
      <c r="K54" s="14" t="str">
        <f>IF($A54="","",IFERROR(IF((J54&lt;=0),"Never",ROUNDUP(('Settings'!$B$6/J54),0)),""))</f>
        <v/>
      </c>
    </row>
    <row r="55" spans="1:11" x14ac:dyDescent="0.25">
      <c r="B55" s="11"/>
      <c r="C55" s="11"/>
      <c r="D55" s="12"/>
      <c r="E55" s="11"/>
      <c r="F55" s="13" t="str">
        <f>IF($A55="","",ROUND(((D55/60)*'Settings'!$B$2),2))</f>
        <v/>
      </c>
      <c r="G55" s="13" t="str">
        <f>IF($A55="","",((B55+C55)+F55))</f>
        <v/>
      </c>
      <c r="H55" s="13" t="str">
        <f>IF($A55="","",(CEILING(((G55+'Settings'!$B$4)/((1-'Settings'!$B$3)-'Settings'!$B$5)),1)-0.01))</f>
        <v/>
      </c>
      <c r="I55" s="13" t="str">
        <f>IF($A55="","",ROUND((H55*0.5),2))</f>
        <v/>
      </c>
      <c r="J55" s="13" t="str">
        <f>IF($A55="","",ROUND((((E55*(1-'Settings'!$B$3))-'Settings'!$B$4)-G55),2))</f>
        <v/>
      </c>
      <c r="K55" s="14" t="str">
        <f>IF($A55="","",IFERROR(IF((J55&lt;=0),"Never",ROUNDUP(('Settings'!$B$6/J55),0)),""))</f>
        <v/>
      </c>
    </row>
    <row r="56" spans="1:11" x14ac:dyDescent="0.25">
      <c r="B56" s="11"/>
      <c r="C56" s="11"/>
      <c r="D56" s="12"/>
      <c r="E56" s="11"/>
      <c r="F56" s="13" t="str">
        <f>IF($A56="","",ROUND(((D56/60)*'Settings'!$B$2),2))</f>
        <v/>
      </c>
      <c r="G56" s="13" t="str">
        <f>IF($A56="","",((B56+C56)+F56))</f>
        <v/>
      </c>
      <c r="H56" s="13" t="str">
        <f>IF($A56="","",(CEILING(((G56+'Settings'!$B$4)/((1-'Settings'!$B$3)-'Settings'!$B$5)),1)-0.01))</f>
        <v/>
      </c>
      <c r="I56" s="13" t="str">
        <f>IF($A56="","",ROUND((H56*0.5),2))</f>
        <v/>
      </c>
      <c r="J56" s="13" t="str">
        <f>IF($A56="","",ROUND((((E56*(1-'Settings'!$B$3))-'Settings'!$B$4)-G56),2))</f>
        <v/>
      </c>
      <c r="K56" s="14" t="str">
        <f>IF($A56="","",IFERROR(IF((J56&lt;=0),"Never",ROUNDUP(('Settings'!$B$6/J56),0)),""))</f>
        <v/>
      </c>
    </row>
    <row r="57" spans="1:11" x14ac:dyDescent="0.25">
      <c r="B57" s="11"/>
      <c r="C57" s="11"/>
      <c r="D57" s="12"/>
      <c r="E57" s="11"/>
      <c r="F57" s="13" t="str">
        <f>IF($A57="","",ROUND(((D57/60)*'Settings'!$B$2),2))</f>
        <v/>
      </c>
      <c r="G57" s="13" t="str">
        <f>IF($A57="","",((B57+C57)+F57))</f>
        <v/>
      </c>
      <c r="H57" s="13" t="str">
        <f>IF($A57="","",(CEILING(((G57+'Settings'!$B$4)/((1-'Settings'!$B$3)-'Settings'!$B$5)),1)-0.01))</f>
        <v/>
      </c>
      <c r="I57" s="13" t="str">
        <f>IF($A57="","",ROUND((H57*0.5),2))</f>
        <v/>
      </c>
      <c r="J57" s="13" t="str">
        <f>IF($A57="","",ROUND((((E57*(1-'Settings'!$B$3))-'Settings'!$B$4)-G57),2))</f>
        <v/>
      </c>
      <c r="K57" s="14" t="str">
        <f>IF($A57="","",IFERROR(IF((J57&lt;=0),"Never",ROUNDUP(('Settings'!$B$6/J57),0)),""))</f>
        <v/>
      </c>
    </row>
    <row r="58" spans="1:11" x14ac:dyDescent="0.25">
      <c r="B58" s="11"/>
      <c r="C58" s="11"/>
      <c r="D58" s="12"/>
      <c r="E58" s="11"/>
      <c r="F58" s="13" t="str">
        <f>IF($A58="","",ROUND(((D58/60)*'Settings'!$B$2),2))</f>
        <v/>
      </c>
      <c r="G58" s="13" t="str">
        <f>IF($A58="","",((B58+C58)+F58))</f>
        <v/>
      </c>
      <c r="H58" s="13" t="str">
        <f>IF($A58="","",(CEILING(((G58+'Settings'!$B$4)/((1-'Settings'!$B$3)-'Settings'!$B$5)),1)-0.01))</f>
        <v/>
      </c>
      <c r="I58" s="13" t="str">
        <f>IF($A58="","",ROUND((H58*0.5),2))</f>
        <v/>
      </c>
      <c r="J58" s="13" t="str">
        <f>IF($A58="","",ROUND((((E58*(1-'Settings'!$B$3))-'Settings'!$B$4)-G58),2))</f>
        <v/>
      </c>
      <c r="K58" s="14" t="str">
        <f>IF($A58="","",IFERROR(IF((J58&lt;=0),"Never",ROUNDUP(('Settings'!$B$6/J58),0)),""))</f>
        <v/>
      </c>
    </row>
    <row r="59" spans="1:11" x14ac:dyDescent="0.25">
      <c r="B59" s="11"/>
      <c r="C59" s="11"/>
      <c r="D59" s="12"/>
      <c r="E59" s="11"/>
      <c r="F59" s="13" t="str">
        <f>IF($A59="","",ROUND(((D59/60)*'Settings'!$B$2),2))</f>
        <v/>
      </c>
      <c r="G59" s="13" t="str">
        <f>IF($A59="","",((B59+C59)+F59))</f>
        <v/>
      </c>
      <c r="H59" s="13" t="str">
        <f>IF($A59="","",(CEILING(((G59+'Settings'!$B$4)/((1-'Settings'!$B$3)-'Settings'!$B$5)),1)-0.01))</f>
        <v/>
      </c>
      <c r="I59" s="13" t="str">
        <f>IF($A59="","",ROUND((H59*0.5),2))</f>
        <v/>
      </c>
      <c r="J59" s="13" t="str">
        <f>IF($A59="","",ROUND((((E59*(1-'Settings'!$B$3))-'Settings'!$B$4)-G59),2))</f>
        <v/>
      </c>
      <c r="K59" s="14" t="str">
        <f>IF($A59="","",IFERROR(IF((J59&lt;=0),"Never",ROUNDUP(('Settings'!$B$6/J59),0)),""))</f>
        <v/>
      </c>
    </row>
    <row r="60" spans="1:11" x14ac:dyDescent="0.25">
      <c r="B60" s="11"/>
      <c r="C60" s="11"/>
      <c r="D60" s="12"/>
      <c r="E60" s="11"/>
      <c r="F60" s="13" t="str">
        <f>IF($A60="","",ROUND(((D60/60)*'Settings'!$B$2),2))</f>
        <v/>
      </c>
      <c r="G60" s="13" t="str">
        <f>IF($A60="","",((B60+C60)+F60))</f>
        <v/>
      </c>
      <c r="H60" s="13" t="str">
        <f>IF($A60="","",(CEILING(((G60+'Settings'!$B$4)/((1-'Settings'!$B$3)-'Settings'!$B$5)),1)-0.01))</f>
        <v/>
      </c>
      <c r="I60" s="13" t="str">
        <f>IF($A60="","",ROUND((H60*0.5),2))</f>
        <v/>
      </c>
      <c r="J60" s="13" t="str">
        <f>IF($A60="","",ROUND((((E60*(1-'Settings'!$B$3))-'Settings'!$B$4)-G60),2))</f>
        <v/>
      </c>
      <c r="K60" s="14" t="str">
        <f>IF($A60="","",IFERROR(IF((J60&lt;=0),"Never",ROUNDUP(('Settings'!$B$6/J60),0)),""))</f>
        <v/>
      </c>
    </row>
    <row r="61" spans="1:11" x14ac:dyDescent="0.25">
      <c r="B61" s="11"/>
      <c r="C61" s="11"/>
      <c r="D61" s="12"/>
      <c r="E61" s="11"/>
      <c r="F61" s="13" t="str">
        <f>IF($A61="","",ROUND(((D61/60)*'Settings'!$B$2),2))</f>
        <v/>
      </c>
      <c r="G61" s="13" t="str">
        <f>IF($A61="","",((B61+C61)+F61))</f>
        <v/>
      </c>
      <c r="H61" s="13" t="str">
        <f>IF($A61="","",(CEILING(((G61+'Settings'!$B$4)/((1-'Settings'!$B$3)-'Settings'!$B$5)),1)-0.01))</f>
        <v/>
      </c>
      <c r="I61" s="13" t="str">
        <f>IF($A61="","",ROUND((H61*0.5),2))</f>
        <v/>
      </c>
      <c r="J61" s="13" t="str">
        <f>IF($A61="","",ROUND((((E61*(1-'Settings'!$B$3))-'Settings'!$B$4)-G61),2))</f>
        <v/>
      </c>
      <c r="K61" s="14" t="str">
        <f>IF($A61="","",IFERROR(IF((J61&lt;=0),"Never",ROUNDUP(('Settings'!$B$6/J61),0)),""))</f>
        <v/>
      </c>
    </row>
    <row r="62" spans="1:11" x14ac:dyDescent="0.25">
      <c r="B62" s="11"/>
      <c r="C62" s="11"/>
      <c r="D62" s="12"/>
      <c r="E62" s="11"/>
      <c r="F62" s="13" t="str">
        <f>IF($A62="","",ROUND(((D62/60)*'Settings'!$B$2),2))</f>
        <v/>
      </c>
      <c r="G62" s="13" t="str">
        <f>IF($A62="","",((B62+C62)+F62))</f>
        <v/>
      </c>
      <c r="H62" s="13" t="str">
        <f>IF($A62="","",(CEILING(((G62+'Settings'!$B$4)/((1-'Settings'!$B$3)-'Settings'!$B$5)),1)-0.01))</f>
        <v/>
      </c>
      <c r="I62" s="13" t="str">
        <f>IF($A62="","",ROUND((H62*0.5),2))</f>
        <v/>
      </c>
      <c r="J62" s="13" t="str">
        <f>IF($A62="","",ROUND((((E62*(1-'Settings'!$B$3))-'Settings'!$B$4)-G62),2))</f>
        <v/>
      </c>
      <c r="K62" s="14" t="str">
        <f>IF($A62="","",IFERROR(IF((J62&lt;=0),"Never",ROUNDUP(('Settings'!$B$6/J62),0)),""))</f>
        <v/>
      </c>
    </row>
    <row r="63" spans="1:11" x14ac:dyDescent="0.25">
      <c r="B63" s="11"/>
      <c r="C63" s="11"/>
      <c r="D63" s="12"/>
      <c r="E63" s="11"/>
      <c r="F63" s="13" t="str">
        <f>IF($A63="","",ROUND(((D63/60)*'Settings'!$B$2),2))</f>
        <v/>
      </c>
      <c r="G63" s="13" t="str">
        <f>IF($A63="","",((B63+C63)+F63))</f>
        <v/>
      </c>
      <c r="H63" s="13" t="str">
        <f>IF($A63="","",(CEILING(((G63+'Settings'!$B$4)/((1-'Settings'!$B$3)-'Settings'!$B$5)),1)-0.01))</f>
        <v/>
      </c>
      <c r="I63" s="13" t="str">
        <f>IF($A63="","",ROUND((H63*0.5),2))</f>
        <v/>
      </c>
      <c r="J63" s="13" t="str">
        <f>IF($A63="","",ROUND((((E63*(1-'Settings'!$B$3))-'Settings'!$B$4)-G63),2))</f>
        <v/>
      </c>
      <c r="K63" s="14" t="str">
        <f>IF($A63="","",IFERROR(IF((J63&lt;=0),"Never",ROUNDUP(('Settings'!$B$6/J63),0)),""))</f>
        <v/>
      </c>
    </row>
    <row r="64" spans="1:11" x14ac:dyDescent="0.25">
      <c r="B64" s="11"/>
      <c r="C64" s="11"/>
      <c r="D64" s="12"/>
      <c r="E64" s="11"/>
      <c r="F64" s="13" t="str">
        <f>IF($A64="","",ROUND(((D64/60)*'Settings'!$B$2),2))</f>
        <v/>
      </c>
      <c r="G64" s="13" t="str">
        <f>IF($A64="","",((B64+C64)+F64))</f>
        <v/>
      </c>
      <c r="H64" s="13" t="str">
        <f>IF($A64="","",(CEILING(((G64+'Settings'!$B$4)/((1-'Settings'!$B$3)-'Settings'!$B$5)),1)-0.01))</f>
        <v/>
      </c>
      <c r="I64" s="13" t="str">
        <f>IF($A64="","",ROUND((H64*0.5),2))</f>
        <v/>
      </c>
      <c r="J64" s="13" t="str">
        <f>IF($A64="","",ROUND((((E64*(1-'Settings'!$B$3))-'Settings'!$B$4)-G64),2))</f>
        <v/>
      </c>
      <c r="K64" s="14" t="str">
        <f>IF($A64="","",IFERROR(IF((J64&lt;=0),"Never",ROUNDUP(('Settings'!$B$6/J64),0)),""))</f>
        <v/>
      </c>
    </row>
    <row r="65" spans="1:11" x14ac:dyDescent="0.25">
      <c r="B65" s="11"/>
      <c r="C65" s="11"/>
      <c r="D65" s="12"/>
      <c r="E65" s="11"/>
      <c r="F65" s="13" t="str">
        <f>IF($A65="","",ROUND(((D65/60)*'Settings'!$B$2),2))</f>
        <v/>
      </c>
      <c r="G65" s="13" t="str">
        <f>IF($A65="","",((B65+C65)+F65))</f>
        <v/>
      </c>
      <c r="H65" s="13" t="str">
        <f>IF($A65="","",(CEILING(((G65+'Settings'!$B$4)/((1-'Settings'!$B$3)-'Settings'!$B$5)),1)-0.01))</f>
        <v/>
      </c>
      <c r="I65" s="13" t="str">
        <f>IF($A65="","",ROUND((H65*0.5),2))</f>
        <v/>
      </c>
      <c r="J65" s="13" t="str">
        <f>IF($A65="","",ROUND((((E65*(1-'Settings'!$B$3))-'Settings'!$B$4)-G65),2))</f>
        <v/>
      </c>
      <c r="K65" s="14" t="str">
        <f>IF($A65="","",IFERROR(IF((J65&lt;=0),"Never",ROUNDUP(('Settings'!$B$6/J65),0)),""))</f>
        <v/>
      </c>
    </row>
    <row r="66" spans="1:11" x14ac:dyDescent="0.25">
      <c r="B66" s="11"/>
      <c r="C66" s="11"/>
      <c r="D66" s="12"/>
      <c r="E66" s="11"/>
      <c r="F66" s="13" t="str">
        <f>IF($A66="","",ROUND(((D66/60)*'Settings'!$B$2),2))</f>
        <v/>
      </c>
      <c r="G66" s="13" t="str">
        <f>IF($A66="","",((B66+C66)+F66))</f>
        <v/>
      </c>
      <c r="H66" s="13" t="str">
        <f>IF($A66="","",(CEILING(((G66+'Settings'!$B$4)/((1-'Settings'!$B$3)-'Settings'!$B$5)),1)-0.01))</f>
        <v/>
      </c>
      <c r="I66" s="13" t="str">
        <f>IF($A66="","",ROUND((H66*0.5),2))</f>
        <v/>
      </c>
      <c r="J66" s="13" t="str">
        <f>IF($A66="","",ROUND((((E66*(1-'Settings'!$B$3))-'Settings'!$B$4)-G66),2))</f>
        <v/>
      </c>
      <c r="K66" s="14" t="str">
        <f>IF($A66="","",IFERROR(IF((J66&lt;=0),"Never",ROUNDUP(('Settings'!$B$6/J66),0)),""))</f>
        <v/>
      </c>
    </row>
    <row r="67" spans="1:11" x14ac:dyDescent="0.25">
      <c r="B67" s="11"/>
      <c r="C67" s="11"/>
      <c r="D67" s="12"/>
      <c r="E67" s="11"/>
      <c r="F67" s="13" t="str">
        <f>IF($A67="","",ROUND(((D67/60)*'Settings'!$B$2),2))</f>
        <v/>
      </c>
      <c r="G67" s="13" t="str">
        <f>IF($A67="","",((B67+C67)+F67))</f>
        <v/>
      </c>
      <c r="H67" s="13" t="str">
        <f>IF($A67="","",(CEILING(((G67+'Settings'!$B$4)/((1-'Settings'!$B$3)-'Settings'!$B$5)),1)-0.01))</f>
        <v/>
      </c>
      <c r="I67" s="13" t="str">
        <f>IF($A67="","",ROUND((H67*0.5),2))</f>
        <v/>
      </c>
      <c r="J67" s="13" t="str">
        <f>IF($A67="","",ROUND((((E67*(1-'Settings'!$B$3))-'Settings'!$B$4)-G67),2))</f>
        <v/>
      </c>
      <c r="K67" s="14" t="str">
        <f>IF($A67="","",IFERROR(IF((J67&lt;=0),"Never",ROUNDUP(('Settings'!$B$6/J67),0)),""))</f>
        <v/>
      </c>
    </row>
    <row r="68" spans="1:11" x14ac:dyDescent="0.25">
      <c r="B68" s="11"/>
      <c r="C68" s="11"/>
      <c r="D68" s="12"/>
      <c r="E68" s="11"/>
      <c r="F68" s="13" t="str">
        <f>IF($A68="","",ROUND(((D68/60)*'Settings'!$B$2),2))</f>
        <v/>
      </c>
      <c r="G68" s="13" t="str">
        <f>IF($A68="","",((B68+C68)+F68))</f>
        <v/>
      </c>
      <c r="H68" s="13" t="str">
        <f>IF($A68="","",(CEILING(((G68+'Settings'!$B$4)/((1-'Settings'!$B$3)-'Settings'!$B$5)),1)-0.01))</f>
        <v/>
      </c>
      <c r="I68" s="13" t="str">
        <f>IF($A68="","",ROUND((H68*0.5),2))</f>
        <v/>
      </c>
      <c r="J68" s="13" t="str">
        <f>IF($A68="","",ROUND((((E68*(1-'Settings'!$B$3))-'Settings'!$B$4)-G68),2))</f>
        <v/>
      </c>
      <c r="K68" s="14" t="str">
        <f>IF($A68="","",IFERROR(IF((J68&lt;=0),"Never",ROUNDUP(('Settings'!$B$6/J68),0)),""))</f>
        <v/>
      </c>
    </row>
    <row r="69" spans="1:11" x14ac:dyDescent="0.25">
      <c r="B69" s="11"/>
      <c r="C69" s="11"/>
      <c r="D69" s="12"/>
      <c r="E69" s="11"/>
      <c r="F69" s="13" t="str">
        <f>IF($A69="","",ROUND(((D69/60)*'Settings'!$B$2),2))</f>
        <v/>
      </c>
      <c r="G69" s="13" t="str">
        <f>IF($A69="","",((B69+C69)+F69))</f>
        <v/>
      </c>
      <c r="H69" s="13" t="str">
        <f>IF($A69="","",(CEILING(((G69+'Settings'!$B$4)/((1-'Settings'!$B$3)-'Settings'!$B$5)),1)-0.01))</f>
        <v/>
      </c>
      <c r="I69" s="13" t="str">
        <f>IF($A69="","",ROUND((H69*0.5),2))</f>
        <v/>
      </c>
      <c r="J69" s="13" t="str">
        <f>IF($A69="","",ROUND((((E69*(1-'Settings'!$B$3))-'Settings'!$B$4)-G69),2))</f>
        <v/>
      </c>
      <c r="K69" s="14" t="str">
        <f>IF($A69="","",IFERROR(IF((J69&lt;=0),"Never",ROUNDUP(('Settings'!$B$6/J69),0)),""))</f>
        <v/>
      </c>
    </row>
    <row r="70" spans="1:11" x14ac:dyDescent="0.25">
      <c r="B70" s="11"/>
      <c r="C70" s="11"/>
      <c r="D70" s="12"/>
      <c r="E70" s="11"/>
      <c r="F70" s="13" t="str">
        <f>IF($A70="","",ROUND(((D70/60)*'Settings'!$B$2),2))</f>
        <v/>
      </c>
      <c r="G70" s="13" t="str">
        <f>IF($A70="","",((B70+C70)+F70))</f>
        <v/>
      </c>
      <c r="H70" s="13" t="str">
        <f>IF($A70="","",(CEILING(((G70+'Settings'!$B$4)/((1-'Settings'!$B$3)-'Settings'!$B$5)),1)-0.01))</f>
        <v/>
      </c>
      <c r="I70" s="13" t="str">
        <f>IF($A70="","",ROUND((H70*0.5),2))</f>
        <v/>
      </c>
      <c r="J70" s="13" t="str">
        <f>IF($A70="","",ROUND((((E70*(1-'Settings'!$B$3))-'Settings'!$B$4)-G70),2))</f>
        <v/>
      </c>
      <c r="K70" s="14" t="str">
        <f>IF($A70="","",IFERROR(IF((J70&lt;=0),"Never",ROUNDUP(('Settings'!$B$6/J70),0)),""))</f>
        <v/>
      </c>
    </row>
    <row r="71" spans="1:11" x14ac:dyDescent="0.25">
      <c r="B71" s="11"/>
      <c r="C71" s="11"/>
      <c r="D71" s="12"/>
      <c r="E71" s="11"/>
      <c r="F71" s="13" t="str">
        <f>IF($A71="","",ROUND(((D71/60)*'Settings'!$B$2),2))</f>
        <v/>
      </c>
      <c r="G71" s="13" t="str">
        <f>IF($A71="","",((B71+C71)+F71))</f>
        <v/>
      </c>
      <c r="H71" s="13" t="str">
        <f>IF($A71="","",(CEILING(((G71+'Settings'!$B$4)/((1-'Settings'!$B$3)-'Settings'!$B$5)),1)-0.01))</f>
        <v/>
      </c>
      <c r="I71" s="13" t="str">
        <f>IF($A71="","",ROUND((H71*0.5),2))</f>
        <v/>
      </c>
      <c r="J71" s="13" t="str">
        <f>IF($A71="","",ROUND((((E71*(1-'Settings'!$B$3))-'Settings'!$B$4)-G71),2))</f>
        <v/>
      </c>
      <c r="K71" s="14" t="str">
        <f>IF($A71="","",IFERROR(IF((J71&lt;=0),"Never",ROUNDUP(('Settings'!$B$6/J71),0)),""))</f>
        <v/>
      </c>
    </row>
    <row r="72" spans="1:11" x14ac:dyDescent="0.25">
      <c r="B72" s="11"/>
      <c r="C72" s="11"/>
      <c r="D72" s="12"/>
      <c r="E72" s="11"/>
      <c r="F72" s="13" t="str">
        <f>IF($A72="","",ROUND(((D72/60)*'Settings'!$B$2),2))</f>
        <v/>
      </c>
      <c r="G72" s="13" t="str">
        <f>IF($A72="","",((B72+C72)+F72))</f>
        <v/>
      </c>
      <c r="H72" s="13" t="str">
        <f>IF($A72="","",(CEILING(((G72+'Settings'!$B$4)/((1-'Settings'!$B$3)-'Settings'!$B$5)),1)-0.01))</f>
        <v/>
      </c>
      <c r="I72" s="13" t="str">
        <f>IF($A72="","",ROUND((H72*0.5),2))</f>
        <v/>
      </c>
      <c r="J72" s="13" t="str">
        <f>IF($A72="","",ROUND((((E72*(1-'Settings'!$B$3))-'Settings'!$B$4)-G72),2))</f>
        <v/>
      </c>
      <c r="K72" s="14" t="str">
        <f>IF($A72="","",IFERROR(IF((J72&lt;=0),"Never",ROUNDUP(('Settings'!$B$6/J72),0)),""))</f>
        <v/>
      </c>
    </row>
    <row r="73" spans="1:11" x14ac:dyDescent="0.25">
      <c r="B73" s="11"/>
      <c r="C73" s="11"/>
      <c r="D73" s="12"/>
      <c r="E73" s="11"/>
      <c r="F73" s="13" t="str">
        <f>IF($A73="","",ROUND(((D73/60)*'Settings'!$B$2),2))</f>
        <v/>
      </c>
      <c r="G73" s="13" t="str">
        <f>IF($A73="","",((B73+C73)+F73))</f>
        <v/>
      </c>
      <c r="H73" s="13" t="str">
        <f>IF($A73="","",(CEILING(((G73+'Settings'!$B$4)/((1-'Settings'!$B$3)-'Settings'!$B$5)),1)-0.01))</f>
        <v/>
      </c>
      <c r="I73" s="13" t="str">
        <f>IF($A73="","",ROUND((H73*0.5),2))</f>
        <v/>
      </c>
      <c r="J73" s="13" t="str">
        <f>IF($A73="","",ROUND((((E73*(1-'Settings'!$B$3))-'Settings'!$B$4)-G73),2))</f>
        <v/>
      </c>
      <c r="K73" s="14" t="str">
        <f>IF($A73="","",IFERROR(IF((J73&lt;=0),"Never",ROUNDUP(('Settings'!$B$6/J73),0)),""))</f>
        <v/>
      </c>
    </row>
    <row r="74" spans="1:11" x14ac:dyDescent="0.25">
      <c r="B74" s="11"/>
      <c r="C74" s="11"/>
      <c r="D74" s="12"/>
      <c r="E74" s="11"/>
      <c r="F74" s="13" t="str">
        <f>IF($A74="","",ROUND(((D74/60)*'Settings'!$B$2),2))</f>
        <v/>
      </c>
      <c r="G74" s="13" t="str">
        <f>IF($A74="","",((B74+C74)+F74))</f>
        <v/>
      </c>
      <c r="H74" s="13" t="str">
        <f>IF($A74="","",(CEILING(((G74+'Settings'!$B$4)/((1-'Settings'!$B$3)-'Settings'!$B$5)),1)-0.01))</f>
        <v/>
      </c>
      <c r="I74" s="13" t="str">
        <f>IF($A74="","",ROUND((H74*0.5),2))</f>
        <v/>
      </c>
      <c r="J74" s="13" t="str">
        <f>IF($A74="","",ROUND((((E74*(1-'Settings'!$B$3))-'Settings'!$B$4)-G74),2))</f>
        <v/>
      </c>
      <c r="K74" s="14" t="str">
        <f>IF($A74="","",IFERROR(IF((J74&lt;=0),"Never",ROUNDUP(('Settings'!$B$6/J74),0)),""))</f>
        <v/>
      </c>
    </row>
    <row r="75" spans="1:11" x14ac:dyDescent="0.25">
      <c r="B75" s="11"/>
      <c r="C75" s="11"/>
      <c r="D75" s="12"/>
      <c r="E75" s="11"/>
      <c r="F75" s="13" t="str">
        <f>IF($A75="","",ROUND(((D75/60)*'Settings'!$B$2),2))</f>
        <v/>
      </c>
      <c r="G75" s="13" t="str">
        <f>IF($A75="","",((B75+C75)+F75))</f>
        <v/>
      </c>
      <c r="H75" s="13" t="str">
        <f>IF($A75="","",(CEILING(((G75+'Settings'!$B$4)/((1-'Settings'!$B$3)-'Settings'!$B$5)),1)-0.01))</f>
        <v/>
      </c>
      <c r="I75" s="13" t="str">
        <f>IF($A75="","",ROUND((H75*0.5),2))</f>
        <v/>
      </c>
      <c r="J75" s="13" t="str">
        <f>IF($A75="","",ROUND((((E75*(1-'Settings'!$B$3))-'Settings'!$B$4)-G75),2))</f>
        <v/>
      </c>
      <c r="K75" s="14" t="str">
        <f>IF($A75="","",IFERROR(IF((J75&lt;=0),"Never",ROUNDUP(('Settings'!$B$6/J75),0)),""))</f>
        <v/>
      </c>
    </row>
    <row r="76" spans="1:11" x14ac:dyDescent="0.25">
      <c r="B76" s="11"/>
      <c r="C76" s="11"/>
      <c r="D76" s="12"/>
      <c r="E76" s="11"/>
      <c r="F76" s="13" t="str">
        <f>IF($A76="","",ROUND(((D76/60)*'Settings'!$B$2),2))</f>
        <v/>
      </c>
      <c r="G76" s="13" t="str">
        <f>IF($A76="","",((B76+C76)+F76))</f>
        <v/>
      </c>
      <c r="H76" s="13" t="str">
        <f>IF($A76="","",(CEILING(((G76+'Settings'!$B$4)/((1-'Settings'!$B$3)-'Settings'!$B$5)),1)-0.01))</f>
        <v/>
      </c>
      <c r="I76" s="13" t="str">
        <f>IF($A76="","",ROUND((H76*0.5),2))</f>
        <v/>
      </c>
      <c r="J76" s="13" t="str">
        <f>IF($A76="","",ROUND((((E76*(1-'Settings'!$B$3))-'Settings'!$B$4)-G76),2))</f>
        <v/>
      </c>
      <c r="K76" s="14" t="str">
        <f>IF($A76="","",IFERROR(IF((J76&lt;=0),"Never",ROUNDUP(('Settings'!$B$6/J76),0)),""))</f>
        <v/>
      </c>
    </row>
    <row r="77" spans="1:11" x14ac:dyDescent="0.25">
      <c r="B77" s="11"/>
      <c r="C77" s="11"/>
      <c r="D77" s="12"/>
      <c r="E77" s="11"/>
      <c r="F77" s="13" t="str">
        <f>IF($A77="","",ROUND(((D77/60)*'Settings'!$B$2),2))</f>
        <v/>
      </c>
      <c r="G77" s="13" t="str">
        <f>IF($A77="","",((B77+C77)+F77))</f>
        <v/>
      </c>
      <c r="H77" s="13" t="str">
        <f>IF($A77="","",(CEILING(((G77+'Settings'!$B$4)/((1-'Settings'!$B$3)-'Settings'!$B$5)),1)-0.01))</f>
        <v/>
      </c>
      <c r="I77" s="13" t="str">
        <f>IF($A77="","",ROUND((H77*0.5),2))</f>
        <v/>
      </c>
      <c r="J77" s="13" t="str">
        <f>IF($A77="","",ROUND((((E77*(1-'Settings'!$B$3))-'Settings'!$B$4)-G77),2))</f>
        <v/>
      </c>
      <c r="K77" s="14" t="str">
        <f>IF($A77="","",IFERROR(IF((J77&lt;=0),"Never",ROUNDUP(('Settings'!$B$6/J77),0)),""))</f>
        <v/>
      </c>
    </row>
    <row r="78" spans="1:11" x14ac:dyDescent="0.25">
      <c r="B78" s="11"/>
      <c r="C78" s="11"/>
      <c r="D78" s="12"/>
      <c r="E78" s="11"/>
      <c r="F78" s="13" t="str">
        <f>IF($A78="","",ROUND(((D78/60)*'Settings'!$B$2),2))</f>
        <v/>
      </c>
      <c r="G78" s="13" t="str">
        <f>IF($A78="","",((B78+C78)+F78))</f>
        <v/>
      </c>
      <c r="H78" s="13" t="str">
        <f>IF($A78="","",(CEILING(((G78+'Settings'!$B$4)/((1-'Settings'!$B$3)-'Settings'!$B$5)),1)-0.01))</f>
        <v/>
      </c>
      <c r="I78" s="13" t="str">
        <f>IF($A78="","",ROUND((H78*0.5),2))</f>
        <v/>
      </c>
      <c r="J78" s="13" t="str">
        <f>IF($A78="","",ROUND((((E78*(1-'Settings'!$B$3))-'Settings'!$B$4)-G78),2))</f>
        <v/>
      </c>
      <c r="K78" s="14" t="str">
        <f>IF($A78="","",IFERROR(IF((J78&lt;=0),"Never",ROUNDUP(('Settings'!$B$6/J78),0)),""))</f>
        <v/>
      </c>
    </row>
    <row r="79" spans="1:11" x14ac:dyDescent="0.25">
      <c r="B79" s="11"/>
      <c r="C79" s="11"/>
      <c r="D79" s="12"/>
      <c r="E79" s="11"/>
      <c r="F79" s="13" t="str">
        <f>IF($A79="","",ROUND(((D79/60)*'Settings'!$B$2),2))</f>
        <v/>
      </c>
      <c r="G79" s="13" t="str">
        <f>IF($A79="","",((B79+C79)+F79))</f>
        <v/>
      </c>
      <c r="H79" s="13" t="str">
        <f>IF($A79="","",(CEILING(((G79+'Settings'!$B$4)/((1-'Settings'!$B$3)-'Settings'!$B$5)),1)-0.01))</f>
        <v/>
      </c>
      <c r="I79" s="13" t="str">
        <f>IF($A79="","",ROUND((H79*0.5),2))</f>
        <v/>
      </c>
      <c r="J79" s="13" t="str">
        <f>IF($A79="","",ROUND((((E79*(1-'Settings'!$B$3))-'Settings'!$B$4)-G79),2))</f>
        <v/>
      </c>
      <c r="K79" s="14" t="str">
        <f>IF($A79="","",IFERROR(IF((J79&lt;=0),"Never",ROUNDUP(('Settings'!$B$6/J79),0)),""))</f>
        <v/>
      </c>
    </row>
    <row r="80" spans="1:11" x14ac:dyDescent="0.25">
      <c r="B80" s="11"/>
      <c r="C80" s="11"/>
      <c r="D80" s="12"/>
      <c r="E80" s="11"/>
      <c r="F80" s="13" t="str">
        <f>IF($A80="","",ROUND(((D80/60)*'Settings'!$B$2),2))</f>
        <v/>
      </c>
      <c r="G80" s="13" t="str">
        <f>IF($A80="","",((B80+C80)+F80))</f>
        <v/>
      </c>
      <c r="H80" s="13" t="str">
        <f>IF($A80="","",(CEILING(((G80+'Settings'!$B$4)/((1-'Settings'!$B$3)-'Settings'!$B$5)),1)-0.01))</f>
        <v/>
      </c>
      <c r="I80" s="13" t="str">
        <f>IF($A80="","",ROUND((H80*0.5),2))</f>
        <v/>
      </c>
      <c r="J80" s="13" t="str">
        <f>IF($A80="","",ROUND((((E80*(1-'Settings'!$B$3))-'Settings'!$B$4)-G80),2))</f>
        <v/>
      </c>
      <c r="K80" s="14" t="str">
        <f>IF($A80="","",IFERROR(IF((J80&lt;=0),"Never",ROUNDUP(('Settings'!$B$6/J80),0)),""))</f>
        <v/>
      </c>
    </row>
    <row r="81" spans="1:11" x14ac:dyDescent="0.25">
      <c r="B81" s="11"/>
      <c r="C81" s="11"/>
      <c r="D81" s="12"/>
      <c r="E81" s="11"/>
      <c r="F81" s="13" t="str">
        <f>IF($A81="","",ROUND(((D81/60)*'Settings'!$B$2),2))</f>
        <v/>
      </c>
      <c r="G81" s="13" t="str">
        <f>IF($A81="","",((B81+C81)+F81))</f>
        <v/>
      </c>
      <c r="H81" s="13" t="str">
        <f>IF($A81="","",(CEILING(((G81+'Settings'!$B$4)/((1-'Settings'!$B$3)-'Settings'!$B$5)),1)-0.01))</f>
        <v/>
      </c>
      <c r="I81" s="13" t="str">
        <f>IF($A81="","",ROUND((H81*0.5),2))</f>
        <v/>
      </c>
      <c r="J81" s="13" t="str">
        <f>IF($A81="","",ROUND((((E81*(1-'Settings'!$B$3))-'Settings'!$B$4)-G81),2))</f>
        <v/>
      </c>
      <c r="K81" s="14" t="str">
        <f>IF($A81="","",IFERROR(IF((J81&lt;=0),"Never",ROUNDUP(('Settings'!$B$6/J81),0)),""))</f>
        <v/>
      </c>
    </row>
    <row r="82" spans="1:11" x14ac:dyDescent="0.25">
      <c r="B82" s="11"/>
      <c r="C82" s="11"/>
      <c r="D82" s="12"/>
      <c r="E82" s="11"/>
      <c r="F82" s="13" t="str">
        <f>IF($A82="","",ROUND(((D82/60)*'Settings'!$B$2),2))</f>
        <v/>
      </c>
      <c r="G82" s="13" t="str">
        <f>IF($A82="","",((B82+C82)+F82))</f>
        <v/>
      </c>
      <c r="H82" s="13" t="str">
        <f>IF($A82="","",(CEILING(((G82+'Settings'!$B$4)/((1-'Settings'!$B$3)-'Settings'!$B$5)),1)-0.01))</f>
        <v/>
      </c>
      <c r="I82" s="13" t="str">
        <f>IF($A82="","",ROUND((H82*0.5),2))</f>
        <v/>
      </c>
      <c r="J82" s="13" t="str">
        <f>IF($A82="","",ROUND((((E82*(1-'Settings'!$B$3))-'Settings'!$B$4)-G82),2))</f>
        <v/>
      </c>
      <c r="K82" s="14" t="str">
        <f>IF($A82="","",IFERROR(IF((J82&lt;=0),"Never",ROUNDUP(('Settings'!$B$6/J82),0)),""))</f>
        <v/>
      </c>
    </row>
    <row r="83" spans="1:11" x14ac:dyDescent="0.25">
      <c r="B83" s="11"/>
      <c r="C83" s="11"/>
      <c r="D83" s="12"/>
      <c r="E83" s="11"/>
      <c r="F83" s="13" t="str">
        <f>IF($A83="","",ROUND(((D83/60)*'Settings'!$B$2),2))</f>
        <v/>
      </c>
      <c r="G83" s="13" t="str">
        <f>IF($A83="","",((B83+C83)+F83))</f>
        <v/>
      </c>
      <c r="H83" s="13" t="str">
        <f>IF($A83="","",(CEILING(((G83+'Settings'!$B$4)/((1-'Settings'!$B$3)-'Settings'!$B$5)),1)-0.01))</f>
        <v/>
      </c>
      <c r="I83" s="13" t="str">
        <f>IF($A83="","",ROUND((H83*0.5),2))</f>
        <v/>
      </c>
      <c r="J83" s="13" t="str">
        <f>IF($A83="","",ROUND((((E83*(1-'Settings'!$B$3))-'Settings'!$B$4)-G83),2))</f>
        <v/>
      </c>
      <c r="K83" s="14" t="str">
        <f>IF($A83="","",IFERROR(IF((J83&lt;=0),"Never",ROUNDUP(('Settings'!$B$6/J83),0)),""))</f>
        <v/>
      </c>
    </row>
    <row r="84" spans="1:11" x14ac:dyDescent="0.25">
      <c r="B84" s="11"/>
      <c r="C84" s="11"/>
      <c r="D84" s="12"/>
      <c r="E84" s="11"/>
      <c r="F84" s="13" t="str">
        <f>IF($A84="","",ROUND(((D84/60)*'Settings'!$B$2),2))</f>
        <v/>
      </c>
      <c r="G84" s="13" t="str">
        <f>IF($A84="","",((B84+C84)+F84))</f>
        <v/>
      </c>
      <c r="H84" s="13" t="str">
        <f>IF($A84="","",(CEILING(((G84+'Settings'!$B$4)/((1-'Settings'!$B$3)-'Settings'!$B$5)),1)-0.01))</f>
        <v/>
      </c>
      <c r="I84" s="13" t="str">
        <f>IF($A84="","",ROUND((H84*0.5),2))</f>
        <v/>
      </c>
      <c r="J84" s="13" t="str">
        <f>IF($A84="","",ROUND((((E84*(1-'Settings'!$B$3))-'Settings'!$B$4)-G84),2))</f>
        <v/>
      </c>
      <c r="K84" s="14" t="str">
        <f>IF($A84="","",IFERROR(IF((J84&lt;=0),"Never",ROUNDUP(('Settings'!$B$6/J84),0)),""))</f>
        <v/>
      </c>
    </row>
    <row r="85" spans="1:11" x14ac:dyDescent="0.25">
      <c r="B85" s="11"/>
      <c r="C85" s="11"/>
      <c r="D85" s="12"/>
      <c r="E85" s="11"/>
      <c r="F85" s="13" t="str">
        <f>IF($A85="","",ROUND(((D85/60)*'Settings'!$B$2),2))</f>
        <v/>
      </c>
      <c r="G85" s="13" t="str">
        <f>IF($A85="","",((B85+C85)+F85))</f>
        <v/>
      </c>
      <c r="H85" s="13" t="str">
        <f>IF($A85="","",(CEILING(((G85+'Settings'!$B$4)/((1-'Settings'!$B$3)-'Settings'!$B$5)),1)-0.01))</f>
        <v/>
      </c>
      <c r="I85" s="13" t="str">
        <f>IF($A85="","",ROUND((H85*0.5),2))</f>
        <v/>
      </c>
      <c r="J85" s="13" t="str">
        <f>IF($A85="","",ROUND((((E85*(1-'Settings'!$B$3))-'Settings'!$B$4)-G85),2))</f>
        <v/>
      </c>
      <c r="K85" s="14" t="str">
        <f>IF($A85="","",IFERROR(IF((J85&lt;=0),"Never",ROUNDUP(('Settings'!$B$6/J85),0)),""))</f>
        <v/>
      </c>
    </row>
    <row r="86" spans="1:11" x14ac:dyDescent="0.25">
      <c r="B86" s="11"/>
      <c r="C86" s="11"/>
      <c r="D86" s="12"/>
      <c r="E86" s="11"/>
      <c r="F86" s="13" t="str">
        <f>IF($A86="","",ROUND(((D86/60)*'Settings'!$B$2),2))</f>
        <v/>
      </c>
      <c r="G86" s="13" t="str">
        <f>IF($A86="","",((B86+C86)+F86))</f>
        <v/>
      </c>
      <c r="H86" s="13" t="str">
        <f>IF($A86="","",(CEILING(((G86+'Settings'!$B$4)/((1-'Settings'!$B$3)-'Settings'!$B$5)),1)-0.01))</f>
        <v/>
      </c>
      <c r="I86" s="13" t="str">
        <f>IF($A86="","",ROUND((H86*0.5),2))</f>
        <v/>
      </c>
      <c r="J86" s="13" t="str">
        <f>IF($A86="","",ROUND((((E86*(1-'Settings'!$B$3))-'Settings'!$B$4)-G86),2))</f>
        <v/>
      </c>
      <c r="K86" s="14" t="str">
        <f>IF($A86="","",IFERROR(IF((J86&lt;=0),"Never",ROUNDUP(('Settings'!$B$6/J86),0)),""))</f>
        <v/>
      </c>
    </row>
    <row r="87" spans="1:11" x14ac:dyDescent="0.25">
      <c r="B87" s="11"/>
      <c r="C87" s="11"/>
      <c r="D87" s="12"/>
      <c r="E87" s="11"/>
      <c r="F87" s="13" t="str">
        <f>IF($A87="","",ROUND(((D87/60)*'Settings'!$B$2),2))</f>
        <v/>
      </c>
      <c r="G87" s="13" t="str">
        <f>IF($A87="","",((B87+C87)+F87))</f>
        <v/>
      </c>
      <c r="H87" s="13" t="str">
        <f>IF($A87="","",(CEILING(((G87+'Settings'!$B$4)/((1-'Settings'!$B$3)-'Settings'!$B$5)),1)-0.01))</f>
        <v/>
      </c>
      <c r="I87" s="13" t="str">
        <f>IF($A87="","",ROUND((H87*0.5),2))</f>
        <v/>
      </c>
      <c r="J87" s="13" t="str">
        <f>IF($A87="","",ROUND((((E87*(1-'Settings'!$B$3))-'Settings'!$B$4)-G87),2))</f>
        <v/>
      </c>
      <c r="K87" s="14" t="str">
        <f>IF($A87="","",IFERROR(IF((J87&lt;=0),"Never",ROUNDUP(('Settings'!$B$6/J87),0)),""))</f>
        <v/>
      </c>
    </row>
    <row r="88" spans="1:11" x14ac:dyDescent="0.25">
      <c r="B88" s="11"/>
      <c r="C88" s="11"/>
      <c r="D88" s="12"/>
      <c r="E88" s="11"/>
      <c r="F88" s="13" t="str">
        <f>IF($A88="","",ROUND(((D88/60)*'Settings'!$B$2),2))</f>
        <v/>
      </c>
      <c r="G88" s="13" t="str">
        <f>IF($A88="","",((B88+C88)+F88))</f>
        <v/>
      </c>
      <c r="H88" s="13" t="str">
        <f>IF($A88="","",(CEILING(((G88+'Settings'!$B$4)/((1-'Settings'!$B$3)-'Settings'!$B$5)),1)-0.01))</f>
        <v/>
      </c>
      <c r="I88" s="13" t="str">
        <f>IF($A88="","",ROUND((H88*0.5),2))</f>
        <v/>
      </c>
      <c r="J88" s="13" t="str">
        <f>IF($A88="","",ROUND((((E88*(1-'Settings'!$B$3))-'Settings'!$B$4)-G88),2))</f>
        <v/>
      </c>
      <c r="K88" s="14" t="str">
        <f>IF($A88="","",IFERROR(IF((J88&lt;=0),"Never",ROUNDUP(('Settings'!$B$6/J88),0)),""))</f>
        <v/>
      </c>
    </row>
    <row r="89" spans="1:11" x14ac:dyDescent="0.25">
      <c r="B89" s="11"/>
      <c r="C89" s="11"/>
      <c r="D89" s="12"/>
      <c r="E89" s="11"/>
      <c r="F89" s="13" t="str">
        <f>IF($A89="","",ROUND(((D89/60)*'Settings'!$B$2),2))</f>
        <v/>
      </c>
      <c r="G89" s="13" t="str">
        <f>IF($A89="","",((B89+C89)+F89))</f>
        <v/>
      </c>
      <c r="H89" s="13" t="str">
        <f>IF($A89="","",(CEILING(((G89+'Settings'!$B$4)/((1-'Settings'!$B$3)-'Settings'!$B$5)),1)-0.01))</f>
        <v/>
      </c>
      <c r="I89" s="13" t="str">
        <f>IF($A89="","",ROUND((H89*0.5),2))</f>
        <v/>
      </c>
      <c r="J89" s="13" t="str">
        <f>IF($A89="","",ROUND((((E89*(1-'Settings'!$B$3))-'Settings'!$B$4)-G89),2))</f>
        <v/>
      </c>
      <c r="K89" s="14" t="str">
        <f>IF($A89="","",IFERROR(IF((J89&lt;=0),"Never",ROUNDUP(('Settings'!$B$6/J89),0)),""))</f>
        <v/>
      </c>
    </row>
    <row r="90" spans="1:11" x14ac:dyDescent="0.25">
      <c r="B90" s="11"/>
      <c r="C90" s="11"/>
      <c r="D90" s="12"/>
      <c r="E90" s="11"/>
      <c r="F90" s="13" t="str">
        <f>IF($A90="","",ROUND(((D90/60)*'Settings'!$B$2),2))</f>
        <v/>
      </c>
      <c r="G90" s="13" t="str">
        <f>IF($A90="","",((B90+C90)+F90))</f>
        <v/>
      </c>
      <c r="H90" s="13" t="str">
        <f>IF($A90="","",(CEILING(((G90+'Settings'!$B$4)/((1-'Settings'!$B$3)-'Settings'!$B$5)),1)-0.01))</f>
        <v/>
      </c>
      <c r="I90" s="13" t="str">
        <f>IF($A90="","",ROUND((H90*0.5),2))</f>
        <v/>
      </c>
      <c r="J90" s="13" t="str">
        <f>IF($A90="","",ROUND((((E90*(1-'Settings'!$B$3))-'Settings'!$B$4)-G90),2))</f>
        <v/>
      </c>
      <c r="K90" s="14" t="str">
        <f>IF($A90="","",IFERROR(IF((J90&lt;=0),"Never",ROUNDUP(('Settings'!$B$6/J90),0)),""))</f>
        <v/>
      </c>
    </row>
    <row r="91" spans="1:11" x14ac:dyDescent="0.25">
      <c r="B91" s="11"/>
      <c r="C91" s="11"/>
      <c r="D91" s="12"/>
      <c r="E91" s="11"/>
      <c r="F91" s="13" t="str">
        <f>IF($A91="","",ROUND(((D91/60)*'Settings'!$B$2),2))</f>
        <v/>
      </c>
      <c r="G91" s="13" t="str">
        <f>IF($A91="","",((B91+C91)+F91))</f>
        <v/>
      </c>
      <c r="H91" s="13" t="str">
        <f>IF($A91="","",(CEILING(((G91+'Settings'!$B$4)/((1-'Settings'!$B$3)-'Settings'!$B$5)),1)-0.01))</f>
        <v/>
      </c>
      <c r="I91" s="13" t="str">
        <f>IF($A91="","",ROUND((H91*0.5),2))</f>
        <v/>
      </c>
      <c r="J91" s="13" t="str">
        <f>IF($A91="","",ROUND((((E91*(1-'Settings'!$B$3))-'Settings'!$B$4)-G91),2))</f>
        <v/>
      </c>
      <c r="K91" s="14" t="str">
        <f>IF($A91="","",IFERROR(IF((J91&lt;=0),"Never",ROUNDUP(('Settings'!$B$6/J91),0)),""))</f>
        <v/>
      </c>
    </row>
    <row r="92" spans="1:11" x14ac:dyDescent="0.25">
      <c r="B92" s="11"/>
      <c r="C92" s="11"/>
      <c r="D92" s="12"/>
      <c r="E92" s="11"/>
      <c r="F92" s="13" t="str">
        <f>IF($A92="","",ROUND(((D92/60)*'Settings'!$B$2),2))</f>
        <v/>
      </c>
      <c r="G92" s="13" t="str">
        <f>IF($A92="","",((B92+C92)+F92))</f>
        <v/>
      </c>
      <c r="H92" s="13" t="str">
        <f>IF($A92="","",(CEILING(((G92+'Settings'!$B$4)/((1-'Settings'!$B$3)-'Settings'!$B$5)),1)-0.01))</f>
        <v/>
      </c>
      <c r="I92" s="13" t="str">
        <f>IF($A92="","",ROUND((H92*0.5),2))</f>
        <v/>
      </c>
      <c r="J92" s="13" t="str">
        <f>IF($A92="","",ROUND((((E92*(1-'Settings'!$B$3))-'Settings'!$B$4)-G92),2))</f>
        <v/>
      </c>
      <c r="K92" s="14" t="str">
        <f>IF($A92="","",IFERROR(IF((J92&lt;=0),"Never",ROUNDUP(('Settings'!$B$6/J92),0)),""))</f>
        <v/>
      </c>
    </row>
    <row r="93" spans="1:11" x14ac:dyDescent="0.25">
      <c r="B93" s="11"/>
      <c r="C93" s="11"/>
      <c r="D93" s="12"/>
      <c r="E93" s="11"/>
      <c r="F93" s="13" t="str">
        <f>IF($A93="","",ROUND(((D93/60)*'Settings'!$B$2),2))</f>
        <v/>
      </c>
      <c r="G93" s="13" t="str">
        <f>IF($A93="","",((B93+C93)+F93))</f>
        <v/>
      </c>
      <c r="H93" s="13" t="str">
        <f>IF($A93="","",(CEILING(((G93+'Settings'!$B$4)/((1-'Settings'!$B$3)-'Settings'!$B$5)),1)-0.01))</f>
        <v/>
      </c>
      <c r="I93" s="13" t="str">
        <f>IF($A93="","",ROUND((H93*0.5),2))</f>
        <v/>
      </c>
      <c r="J93" s="13" t="str">
        <f>IF($A93="","",ROUND((((E93*(1-'Settings'!$B$3))-'Settings'!$B$4)-G93),2))</f>
        <v/>
      </c>
      <c r="K93" s="14" t="str">
        <f>IF($A93="","",IFERROR(IF((J93&lt;=0),"Never",ROUNDUP(('Settings'!$B$6/J93),0)),""))</f>
        <v/>
      </c>
    </row>
    <row r="94" spans="1:11" x14ac:dyDescent="0.25">
      <c r="B94" s="11"/>
      <c r="C94" s="11"/>
      <c r="D94" s="12"/>
      <c r="E94" s="11"/>
      <c r="F94" s="13" t="str">
        <f>IF($A94="","",ROUND(((D94/60)*'Settings'!$B$2),2))</f>
        <v/>
      </c>
      <c r="G94" s="13" t="str">
        <f>IF($A94="","",((B94+C94)+F94))</f>
        <v/>
      </c>
      <c r="H94" s="13" t="str">
        <f>IF($A94="","",(CEILING(((G94+'Settings'!$B$4)/((1-'Settings'!$B$3)-'Settings'!$B$5)),1)-0.01))</f>
        <v/>
      </c>
      <c r="I94" s="13" t="str">
        <f>IF($A94="","",ROUND((H94*0.5),2))</f>
        <v/>
      </c>
      <c r="J94" s="13" t="str">
        <f>IF($A94="","",ROUND((((E94*(1-'Settings'!$B$3))-'Settings'!$B$4)-G94),2))</f>
        <v/>
      </c>
      <c r="K94" s="14" t="str">
        <f>IF($A94="","",IFERROR(IF((J94&lt;=0),"Never",ROUNDUP(('Settings'!$B$6/J94),0)),""))</f>
        <v/>
      </c>
    </row>
    <row r="95" spans="1:11" x14ac:dyDescent="0.25">
      <c r="B95" s="11"/>
      <c r="C95" s="11"/>
      <c r="D95" s="12"/>
      <c r="E95" s="11"/>
      <c r="F95" s="13" t="str">
        <f>IF($A95="","",ROUND(((D95/60)*'Settings'!$B$2),2))</f>
        <v/>
      </c>
      <c r="G95" s="13" t="str">
        <f>IF($A95="","",((B95+C95)+F95))</f>
        <v/>
      </c>
      <c r="H95" s="13" t="str">
        <f>IF($A95="","",(CEILING(((G95+'Settings'!$B$4)/((1-'Settings'!$B$3)-'Settings'!$B$5)),1)-0.01))</f>
        <v/>
      </c>
      <c r="I95" s="13" t="str">
        <f>IF($A95="","",ROUND((H95*0.5),2))</f>
        <v/>
      </c>
      <c r="J95" s="13" t="str">
        <f>IF($A95="","",ROUND((((E95*(1-'Settings'!$B$3))-'Settings'!$B$4)-G95),2))</f>
        <v/>
      </c>
      <c r="K95" s="14" t="str">
        <f>IF($A95="","",IFERROR(IF((J95&lt;=0),"Never",ROUNDUP(('Settings'!$B$6/J95),0)),""))</f>
        <v/>
      </c>
    </row>
    <row r="96" spans="1:11" x14ac:dyDescent="0.25">
      <c r="B96" s="11"/>
      <c r="C96" s="11"/>
      <c r="D96" s="12"/>
      <c r="E96" s="11"/>
      <c r="F96" s="13" t="str">
        <f>IF($A96="","",ROUND(((D96/60)*'Settings'!$B$2),2))</f>
        <v/>
      </c>
      <c r="G96" s="13" t="str">
        <f>IF($A96="","",((B96+C96)+F96))</f>
        <v/>
      </c>
      <c r="H96" s="13" t="str">
        <f>IF($A96="","",(CEILING(((G96+'Settings'!$B$4)/((1-'Settings'!$B$3)-'Settings'!$B$5)),1)-0.01))</f>
        <v/>
      </c>
      <c r="I96" s="13" t="str">
        <f>IF($A96="","",ROUND((H96*0.5),2))</f>
        <v/>
      </c>
      <c r="J96" s="13" t="str">
        <f>IF($A96="","",ROUND((((E96*(1-'Settings'!$B$3))-'Settings'!$B$4)-G96),2))</f>
        <v/>
      </c>
      <c r="K96" s="14" t="str">
        <f>IF($A96="","",IFERROR(IF((J96&lt;=0),"Never",ROUNDUP(('Settings'!$B$6/J96),0)),""))</f>
        <v/>
      </c>
    </row>
    <row r="97" spans="1:11" x14ac:dyDescent="0.25">
      <c r="B97" s="11"/>
      <c r="C97" s="11"/>
      <c r="D97" s="12"/>
      <c r="E97" s="11"/>
      <c r="F97" s="13" t="str">
        <f>IF($A97="","",ROUND(((D97/60)*'Settings'!$B$2),2))</f>
        <v/>
      </c>
      <c r="G97" s="13" t="str">
        <f>IF($A97="","",((B97+C97)+F97))</f>
        <v/>
      </c>
      <c r="H97" s="13" t="str">
        <f>IF($A97="","",(CEILING(((G97+'Settings'!$B$4)/((1-'Settings'!$B$3)-'Settings'!$B$5)),1)-0.01))</f>
        <v/>
      </c>
      <c r="I97" s="13" t="str">
        <f>IF($A97="","",ROUND((H97*0.5),2))</f>
        <v/>
      </c>
      <c r="J97" s="13" t="str">
        <f>IF($A97="","",ROUND((((E97*(1-'Settings'!$B$3))-'Settings'!$B$4)-G97),2))</f>
        <v/>
      </c>
      <c r="K97" s="14" t="str">
        <f>IF($A97="","",IFERROR(IF((J97&lt;=0),"Never",ROUNDUP(('Settings'!$B$6/J97),0)),""))</f>
        <v/>
      </c>
    </row>
    <row r="98" spans="1:11" x14ac:dyDescent="0.25">
      <c r="B98" s="11"/>
      <c r="C98" s="11"/>
      <c r="D98" s="12"/>
      <c r="E98" s="11"/>
      <c r="F98" s="13" t="str">
        <f>IF($A98="","",ROUND(((D98/60)*'Settings'!$B$2),2))</f>
        <v/>
      </c>
      <c r="G98" s="13" t="str">
        <f>IF($A98="","",((B98+C98)+F98))</f>
        <v/>
      </c>
      <c r="H98" s="13" t="str">
        <f>IF($A98="","",(CEILING(((G98+'Settings'!$B$4)/((1-'Settings'!$B$3)-'Settings'!$B$5)),1)-0.01))</f>
        <v/>
      </c>
      <c r="I98" s="13" t="str">
        <f>IF($A98="","",ROUND((H98*0.5),2))</f>
        <v/>
      </c>
      <c r="J98" s="13" t="str">
        <f>IF($A98="","",ROUND((((E98*(1-'Settings'!$B$3))-'Settings'!$B$4)-G98),2))</f>
        <v/>
      </c>
      <c r="K98" s="14" t="str">
        <f>IF($A98="","",IFERROR(IF((J98&lt;=0),"Never",ROUNDUP(('Settings'!$B$6/J98),0)),""))</f>
        <v/>
      </c>
    </row>
    <row r="99" spans="1:11" x14ac:dyDescent="0.25">
      <c r="B99" s="11"/>
      <c r="C99" s="11"/>
      <c r="D99" s="12"/>
      <c r="E99" s="11"/>
      <c r="F99" s="13" t="str">
        <f>IF($A99="","",ROUND(((D99/60)*'Settings'!$B$2),2))</f>
        <v/>
      </c>
      <c r="G99" s="13" t="str">
        <f>IF($A99="","",((B99+C99)+F99))</f>
        <v/>
      </c>
      <c r="H99" s="13" t="str">
        <f>IF($A99="","",(CEILING(((G99+'Settings'!$B$4)/((1-'Settings'!$B$3)-'Settings'!$B$5)),1)-0.01))</f>
        <v/>
      </c>
      <c r="I99" s="13" t="str">
        <f>IF($A99="","",ROUND((H99*0.5),2))</f>
        <v/>
      </c>
      <c r="J99" s="13" t="str">
        <f>IF($A99="","",ROUND((((E99*(1-'Settings'!$B$3))-'Settings'!$B$4)-G99),2))</f>
        <v/>
      </c>
      <c r="K99" s="14" t="str">
        <f>IF($A99="","",IFERROR(IF((J99&lt;=0),"Never",ROUNDUP(('Settings'!$B$6/J99),0)),""))</f>
        <v/>
      </c>
    </row>
    <row r="100" spans="1:11" x14ac:dyDescent="0.25">
      <c r="B100" s="11"/>
      <c r="C100" s="11"/>
      <c r="D100" s="12"/>
      <c r="E100" s="11"/>
      <c r="F100" s="13" t="str">
        <f>IF($A100="","",ROUND(((D100/60)*'Settings'!$B$2),2))</f>
        <v/>
      </c>
      <c r="G100" s="13" t="str">
        <f>IF($A100="","",((B100+C100)+F100))</f>
        <v/>
      </c>
      <c r="H100" s="13" t="str">
        <f>IF($A100="","",(CEILING(((G100+'Settings'!$B$4)/((1-'Settings'!$B$3)-'Settings'!$B$5)),1)-0.01))</f>
        <v/>
      </c>
      <c r="I100" s="13" t="str">
        <f>IF($A100="","",ROUND((H100*0.5),2))</f>
        <v/>
      </c>
      <c r="J100" s="13" t="str">
        <f>IF($A100="","",ROUND((((E100*(1-'Settings'!$B$3))-'Settings'!$B$4)-G100),2))</f>
        <v/>
      </c>
      <c r="K100" s="14" t="str">
        <f>IF($A100="","",IFERROR(IF((J100&lt;=0),"Never",ROUNDUP(('Settings'!$B$6/J100),0)),""))</f>
        <v/>
      </c>
    </row>
    <row r="101" spans="1:11" x14ac:dyDescent="0.25">
      <c r="B101" s="11"/>
      <c r="C101" s="11"/>
      <c r="D101" s="12"/>
      <c r="E101" s="11"/>
      <c r="F101" s="13" t="str">
        <f>IF($A101="","",ROUND(((D101/60)*'Settings'!$B$2),2))</f>
        <v/>
      </c>
      <c r="G101" s="13" t="str">
        <f>IF($A101="","",((B101+C101)+F101))</f>
        <v/>
      </c>
      <c r="H101" s="13" t="str">
        <f>IF($A101="","",(CEILING(((G101+'Settings'!$B$4)/((1-'Settings'!$B$3)-'Settings'!$B$5)),1)-0.01))</f>
        <v/>
      </c>
      <c r="I101" s="13" t="str">
        <f>IF($A101="","",ROUND((H101*0.5),2))</f>
        <v/>
      </c>
      <c r="J101" s="13" t="str">
        <f>IF($A101="","",ROUND((((E101*(1-'Settings'!$B$3))-'Settings'!$B$4)-G101),2))</f>
        <v/>
      </c>
      <c r="K101" s="14" t="str">
        <f>IF($A101="","",IFERROR(IF((J101&lt;=0),"Never",ROUNDUP(('Settings'!$B$6/J101),0)),""))</f>
        <v/>
      </c>
    </row>
    <row r="102" spans="1:11" x14ac:dyDescent="0.25">
      <c r="B102" s="11"/>
      <c r="C102" s="11"/>
      <c r="D102" s="12"/>
      <c r="E102" s="11"/>
      <c r="F102" s="13" t="str">
        <f>IF($A102="","",ROUND(((D102/60)*'Settings'!$B$2),2))</f>
        <v/>
      </c>
      <c r="G102" s="13" t="str">
        <f>IF($A102="","",((B102+C102)+F102))</f>
        <v/>
      </c>
      <c r="H102" s="13" t="str">
        <f>IF($A102="","",(CEILING(((G102+'Settings'!$B$4)/((1-'Settings'!$B$3)-'Settings'!$B$5)),1)-0.01))</f>
        <v/>
      </c>
      <c r="I102" s="13" t="str">
        <f>IF($A102="","",ROUND((H102*0.5),2))</f>
        <v/>
      </c>
      <c r="J102" s="13" t="str">
        <f>IF($A102="","",ROUND((((E102*(1-'Settings'!$B$3))-'Settings'!$B$4)-G102),2))</f>
        <v/>
      </c>
      <c r="K102" s="14" t="str">
        <f>IF($A102="","",IFERROR(IF((J102&lt;=0),"Never",ROUNDUP(('Settings'!$B$6/J102),0)),""))</f>
        <v/>
      </c>
    </row>
    <row r="103" spans="1:11" x14ac:dyDescent="0.25">
      <c r="B103" s="11"/>
      <c r="C103" s="11"/>
      <c r="D103" s="12"/>
      <c r="E103" s="11"/>
      <c r="F103" s="13" t="str">
        <f>IF($A103="","",ROUND(((D103/60)*'Settings'!$B$2),2))</f>
        <v/>
      </c>
      <c r="G103" s="13" t="str">
        <f>IF($A103="","",((B103+C103)+F103))</f>
        <v/>
      </c>
      <c r="H103" s="13" t="str">
        <f>IF($A103="","",(CEILING(((G103+'Settings'!$B$4)/((1-'Settings'!$B$3)-'Settings'!$B$5)),1)-0.01))</f>
        <v/>
      </c>
      <c r="I103" s="13" t="str">
        <f>IF($A103="","",ROUND((H103*0.5),2))</f>
        <v/>
      </c>
      <c r="J103" s="13" t="str">
        <f>IF($A103="","",ROUND((((E103*(1-'Settings'!$B$3))-'Settings'!$B$4)-G103),2))</f>
        <v/>
      </c>
      <c r="K103" s="14" t="str">
        <f>IF($A103="","",IFERROR(IF((J103&lt;=0),"Never",ROUNDUP(('Settings'!$B$6/J103),0)),""))</f>
        <v/>
      </c>
    </row>
    <row r="104" spans="1:11" x14ac:dyDescent="0.25">
      <c r="B104" s="11"/>
      <c r="C104" s="11"/>
      <c r="D104" s="12"/>
      <c r="E104" s="11"/>
      <c r="F104" s="13" t="str">
        <f>IF($A104="","",ROUND(((D104/60)*'Settings'!$B$2),2))</f>
        <v/>
      </c>
      <c r="G104" s="13" t="str">
        <f>IF($A104="","",((B104+C104)+F104))</f>
        <v/>
      </c>
      <c r="H104" s="13" t="str">
        <f>IF($A104="","",(CEILING(((G104+'Settings'!$B$4)/((1-'Settings'!$B$3)-'Settings'!$B$5)),1)-0.01))</f>
        <v/>
      </c>
      <c r="I104" s="13" t="str">
        <f>IF($A104="","",ROUND((H104*0.5),2))</f>
        <v/>
      </c>
      <c r="J104" s="13" t="str">
        <f>IF($A104="","",ROUND((((E104*(1-'Settings'!$B$3))-'Settings'!$B$4)-G104),2))</f>
        <v/>
      </c>
      <c r="K104" s="14" t="str">
        <f>IF($A104="","",IFERROR(IF((J104&lt;=0),"Never",ROUNDUP(('Settings'!$B$6/J104),0)),""))</f>
        <v/>
      </c>
    </row>
    <row r="105" spans="1:11" x14ac:dyDescent="0.25">
      <c r="B105" s="11"/>
      <c r="C105" s="11"/>
      <c r="D105" s="12"/>
      <c r="E105" s="11"/>
      <c r="F105" s="13" t="str">
        <f>IF($A105="","",ROUND(((D105/60)*'Settings'!$B$2),2))</f>
        <v/>
      </c>
      <c r="G105" s="13" t="str">
        <f>IF($A105="","",((B105+C105)+F105))</f>
        <v/>
      </c>
      <c r="H105" s="13" t="str">
        <f>IF($A105="","",(CEILING(((G105+'Settings'!$B$4)/((1-'Settings'!$B$3)-'Settings'!$B$5)),1)-0.01))</f>
        <v/>
      </c>
      <c r="I105" s="13" t="str">
        <f>IF($A105="","",ROUND((H105*0.5),2))</f>
        <v/>
      </c>
      <c r="J105" s="13" t="str">
        <f>IF($A105="","",ROUND((((E105*(1-'Settings'!$B$3))-'Settings'!$B$4)-G105),2))</f>
        <v/>
      </c>
      <c r="K105" s="14" t="str">
        <f>IF($A105="","",IFERROR(IF((J105&lt;=0),"Never",ROUNDUP(('Settings'!$B$6/J105),0)),""))</f>
        <v/>
      </c>
    </row>
    <row r="106" spans="1:11" x14ac:dyDescent="0.25">
      <c r="B106" s="11"/>
      <c r="C106" s="11"/>
      <c r="D106" s="12"/>
      <c r="E106" s="11"/>
      <c r="F106" s="13" t="str">
        <f>IF($A106="","",ROUND(((D106/60)*'Settings'!$B$2),2))</f>
        <v/>
      </c>
      <c r="G106" s="13" t="str">
        <f>IF($A106="","",((B106+C106)+F106))</f>
        <v/>
      </c>
      <c r="H106" s="13" t="str">
        <f>IF($A106="","",(CEILING(((G106+'Settings'!$B$4)/((1-'Settings'!$B$3)-'Settings'!$B$5)),1)-0.01))</f>
        <v/>
      </c>
      <c r="I106" s="13" t="str">
        <f>IF($A106="","",ROUND((H106*0.5),2))</f>
        <v/>
      </c>
      <c r="J106" s="13" t="str">
        <f>IF($A106="","",ROUND((((E106*(1-'Settings'!$B$3))-'Settings'!$B$4)-G106),2))</f>
        <v/>
      </c>
      <c r="K106" s="14" t="str">
        <f>IF($A106="","",IFERROR(IF((J106&lt;=0),"Never",ROUNDUP(('Settings'!$B$6/J106),0)),""))</f>
        <v/>
      </c>
    </row>
    <row r="107" spans="1:11" x14ac:dyDescent="0.25">
      <c r="B107" s="11"/>
      <c r="C107" s="11"/>
      <c r="D107" s="12"/>
      <c r="E107" s="11"/>
      <c r="F107" s="13" t="str">
        <f>IF($A107="","",ROUND(((D107/60)*'Settings'!$B$2),2))</f>
        <v/>
      </c>
      <c r="G107" s="13" t="str">
        <f>IF($A107="","",((B107+C107)+F107))</f>
        <v/>
      </c>
      <c r="H107" s="13" t="str">
        <f>IF($A107="","",(CEILING(((G107+'Settings'!$B$4)/((1-'Settings'!$B$3)-'Settings'!$B$5)),1)-0.01))</f>
        <v/>
      </c>
      <c r="I107" s="13" t="str">
        <f>IF($A107="","",ROUND((H107*0.5),2))</f>
        <v/>
      </c>
      <c r="J107" s="13" t="str">
        <f>IF($A107="","",ROUND((((E107*(1-'Settings'!$B$3))-'Settings'!$B$4)-G107),2))</f>
        <v/>
      </c>
      <c r="K107" s="14" t="str">
        <f>IF($A107="","",IFERROR(IF((J107&lt;=0),"Never",ROUNDUP(('Settings'!$B$6/J107),0)),""))</f>
        <v/>
      </c>
    </row>
    <row r="108" spans="1:11" x14ac:dyDescent="0.25">
      <c r="B108" s="11"/>
      <c r="C108" s="11"/>
      <c r="D108" s="12"/>
      <c r="E108" s="11"/>
      <c r="F108" s="13" t="str">
        <f>IF($A108="","",ROUND(((D108/60)*'Settings'!$B$2),2))</f>
        <v/>
      </c>
      <c r="G108" s="13" t="str">
        <f>IF($A108="","",((B108+C108)+F108))</f>
        <v/>
      </c>
      <c r="H108" s="13" t="str">
        <f>IF($A108="","",(CEILING(((G108+'Settings'!$B$4)/((1-'Settings'!$B$3)-'Settings'!$B$5)),1)-0.01))</f>
        <v/>
      </c>
      <c r="I108" s="13" t="str">
        <f>IF($A108="","",ROUND((H108*0.5),2))</f>
        <v/>
      </c>
      <c r="J108" s="13" t="str">
        <f>IF($A108="","",ROUND((((E108*(1-'Settings'!$B$3))-'Settings'!$B$4)-G108),2))</f>
        <v/>
      </c>
      <c r="K108" s="14" t="str">
        <f>IF($A108="","",IFERROR(IF((J108&lt;=0),"Never",ROUNDUP(('Settings'!$B$6/J108),0)),""))</f>
        <v/>
      </c>
    </row>
    <row r="109" spans="1:11" x14ac:dyDescent="0.25">
      <c r="B109" s="11"/>
      <c r="C109" s="11"/>
      <c r="D109" s="12"/>
      <c r="E109" s="11"/>
      <c r="F109" s="13" t="str">
        <f>IF($A109="","",ROUND(((D109/60)*'Settings'!$B$2),2))</f>
        <v/>
      </c>
      <c r="G109" s="13" t="str">
        <f>IF($A109="","",((B109+C109)+F109))</f>
        <v/>
      </c>
      <c r="H109" s="13" t="str">
        <f>IF($A109="","",(CEILING(((G109+'Settings'!$B$4)/((1-'Settings'!$B$3)-'Settings'!$B$5)),1)-0.01))</f>
        <v/>
      </c>
      <c r="I109" s="13" t="str">
        <f>IF($A109="","",ROUND((H109*0.5),2))</f>
        <v/>
      </c>
      <c r="J109" s="13" t="str">
        <f>IF($A109="","",ROUND((((E109*(1-'Settings'!$B$3))-'Settings'!$B$4)-G109),2))</f>
        <v/>
      </c>
      <c r="K109" s="14" t="str">
        <f>IF($A109="","",IFERROR(IF((J109&lt;=0),"Never",ROUNDUP(('Settings'!$B$6/J109),0)),""))</f>
        <v/>
      </c>
    </row>
    <row r="110" spans="1:11" x14ac:dyDescent="0.25">
      <c r="B110" s="11"/>
      <c r="C110" s="11"/>
      <c r="D110" s="12"/>
      <c r="E110" s="11"/>
      <c r="F110" s="13" t="str">
        <f>IF($A110="","",ROUND(((D110/60)*'Settings'!$B$2),2))</f>
        <v/>
      </c>
      <c r="G110" s="13" t="str">
        <f>IF($A110="","",((B110+C110)+F110))</f>
        <v/>
      </c>
      <c r="H110" s="13" t="str">
        <f>IF($A110="","",(CEILING(((G110+'Settings'!$B$4)/((1-'Settings'!$B$3)-'Settings'!$B$5)),1)-0.01))</f>
        <v/>
      </c>
      <c r="I110" s="13" t="str">
        <f>IF($A110="","",ROUND((H110*0.5),2))</f>
        <v/>
      </c>
      <c r="J110" s="13" t="str">
        <f>IF($A110="","",ROUND((((E110*(1-'Settings'!$B$3))-'Settings'!$B$4)-G110),2))</f>
        <v/>
      </c>
      <c r="K110" s="14" t="str">
        <f>IF($A110="","",IFERROR(IF((J110&lt;=0),"Never",ROUNDUP(('Settings'!$B$6/J110),0)),""))</f>
        <v/>
      </c>
    </row>
    <row r="111" spans="1:11" x14ac:dyDescent="0.25">
      <c r="B111" s="11"/>
      <c r="C111" s="11"/>
      <c r="D111" s="12"/>
      <c r="E111" s="11"/>
      <c r="F111" s="13" t="str">
        <f>IF($A111="","",ROUND(((D111/60)*'Settings'!$B$2),2))</f>
        <v/>
      </c>
      <c r="G111" s="13" t="str">
        <f>IF($A111="","",((B111+C111)+F111))</f>
        <v/>
      </c>
      <c r="H111" s="13" t="str">
        <f>IF($A111="","",(CEILING(((G111+'Settings'!$B$4)/((1-'Settings'!$B$3)-'Settings'!$B$5)),1)-0.01))</f>
        <v/>
      </c>
      <c r="I111" s="13" t="str">
        <f>IF($A111="","",ROUND((H111*0.5),2))</f>
        <v/>
      </c>
      <c r="J111" s="13" t="str">
        <f>IF($A111="","",ROUND((((E111*(1-'Settings'!$B$3))-'Settings'!$B$4)-G111),2))</f>
        <v/>
      </c>
      <c r="K111" s="14" t="str">
        <f>IF($A111="","",IFERROR(IF((J111&lt;=0),"Never",ROUNDUP(('Settings'!$B$6/J111),0)),""))</f>
        <v/>
      </c>
    </row>
    <row r="112" spans="1:11" x14ac:dyDescent="0.25">
      <c r="B112" s="11"/>
      <c r="C112" s="11"/>
      <c r="D112" s="12"/>
      <c r="E112" s="11"/>
      <c r="F112" s="13" t="str">
        <f>IF($A112="","",ROUND(((D112/60)*'Settings'!$B$2),2))</f>
        <v/>
      </c>
      <c r="G112" s="13" t="str">
        <f>IF($A112="","",((B112+C112)+F112))</f>
        <v/>
      </c>
      <c r="H112" s="13" t="str">
        <f>IF($A112="","",(CEILING(((G112+'Settings'!$B$4)/((1-'Settings'!$B$3)-'Settings'!$B$5)),1)-0.01))</f>
        <v/>
      </c>
      <c r="I112" s="13" t="str">
        <f>IF($A112="","",ROUND((H112*0.5),2))</f>
        <v/>
      </c>
      <c r="J112" s="13" t="str">
        <f>IF($A112="","",ROUND((((E112*(1-'Settings'!$B$3))-'Settings'!$B$4)-G112),2))</f>
        <v/>
      </c>
      <c r="K112" s="14" t="str">
        <f>IF($A112="","",IFERROR(IF((J112&lt;=0),"Never",ROUNDUP(('Settings'!$B$6/J112),0)),""))</f>
        <v/>
      </c>
    </row>
    <row r="113" spans="1:11" x14ac:dyDescent="0.25">
      <c r="B113" s="11"/>
      <c r="C113" s="11"/>
      <c r="D113" s="12"/>
      <c r="E113" s="11"/>
      <c r="F113" s="13" t="str">
        <f>IF($A113="","",ROUND(((D113/60)*'Settings'!$B$2),2))</f>
        <v/>
      </c>
      <c r="G113" s="13" t="str">
        <f>IF($A113="","",((B113+C113)+F113))</f>
        <v/>
      </c>
      <c r="H113" s="13" t="str">
        <f>IF($A113="","",(CEILING(((G113+'Settings'!$B$4)/((1-'Settings'!$B$3)-'Settings'!$B$5)),1)-0.01))</f>
        <v/>
      </c>
      <c r="I113" s="13" t="str">
        <f>IF($A113="","",ROUND((H113*0.5),2))</f>
        <v/>
      </c>
      <c r="J113" s="13" t="str">
        <f>IF($A113="","",ROUND((((E113*(1-'Settings'!$B$3))-'Settings'!$B$4)-G113),2))</f>
        <v/>
      </c>
      <c r="K113" s="14" t="str">
        <f>IF($A113="","",IFERROR(IF((J113&lt;=0),"Never",ROUNDUP(('Settings'!$B$6/J113),0)),""))</f>
        <v/>
      </c>
    </row>
    <row r="114" spans="1:11" x14ac:dyDescent="0.25">
      <c r="B114" s="11"/>
      <c r="C114" s="11"/>
      <c r="D114" s="12"/>
      <c r="E114" s="11"/>
      <c r="F114" s="13" t="str">
        <f>IF($A114="","",ROUND(((D114/60)*'Settings'!$B$2),2))</f>
        <v/>
      </c>
      <c r="G114" s="13" t="str">
        <f>IF($A114="","",((B114+C114)+F114))</f>
        <v/>
      </c>
      <c r="H114" s="13" t="str">
        <f>IF($A114="","",(CEILING(((G114+'Settings'!$B$4)/((1-'Settings'!$B$3)-'Settings'!$B$5)),1)-0.01))</f>
        <v/>
      </c>
      <c r="I114" s="13" t="str">
        <f>IF($A114="","",ROUND((H114*0.5),2))</f>
        <v/>
      </c>
      <c r="J114" s="13" t="str">
        <f>IF($A114="","",ROUND((((E114*(1-'Settings'!$B$3))-'Settings'!$B$4)-G114),2))</f>
        <v/>
      </c>
      <c r="K114" s="14" t="str">
        <f>IF($A114="","",IFERROR(IF((J114&lt;=0),"Never",ROUNDUP(('Settings'!$B$6/J114),0)),""))</f>
        <v/>
      </c>
    </row>
    <row r="115" spans="1:11" x14ac:dyDescent="0.25">
      <c r="B115" s="11"/>
      <c r="C115" s="11"/>
      <c r="D115" s="12"/>
      <c r="E115" s="11"/>
      <c r="F115" s="13" t="str">
        <f>IF($A115="","",ROUND(((D115/60)*'Settings'!$B$2),2))</f>
        <v/>
      </c>
      <c r="G115" s="13" t="str">
        <f>IF($A115="","",((B115+C115)+F115))</f>
        <v/>
      </c>
      <c r="H115" s="13" t="str">
        <f>IF($A115="","",(CEILING(((G115+'Settings'!$B$4)/((1-'Settings'!$B$3)-'Settings'!$B$5)),1)-0.01))</f>
        <v/>
      </c>
      <c r="I115" s="13" t="str">
        <f>IF($A115="","",ROUND((H115*0.5),2))</f>
        <v/>
      </c>
      <c r="J115" s="13" t="str">
        <f>IF($A115="","",ROUND((((E115*(1-'Settings'!$B$3))-'Settings'!$B$4)-G115),2))</f>
        <v/>
      </c>
      <c r="K115" s="14" t="str">
        <f>IF($A115="","",IFERROR(IF((J115&lt;=0),"Never",ROUNDUP(('Settings'!$B$6/J115),0)),""))</f>
        <v/>
      </c>
    </row>
    <row r="116" spans="1:11" x14ac:dyDescent="0.25">
      <c r="B116" s="11"/>
      <c r="C116" s="11"/>
      <c r="D116" s="12"/>
      <c r="E116" s="11"/>
      <c r="F116" s="13" t="str">
        <f>IF($A116="","",ROUND(((D116/60)*'Settings'!$B$2),2))</f>
        <v/>
      </c>
      <c r="G116" s="13" t="str">
        <f>IF($A116="","",((B116+C116)+F116))</f>
        <v/>
      </c>
      <c r="H116" s="13" t="str">
        <f>IF($A116="","",(CEILING(((G116+'Settings'!$B$4)/((1-'Settings'!$B$3)-'Settings'!$B$5)),1)-0.01))</f>
        <v/>
      </c>
      <c r="I116" s="13" t="str">
        <f>IF($A116="","",ROUND((H116*0.5),2))</f>
        <v/>
      </c>
      <c r="J116" s="13" t="str">
        <f>IF($A116="","",ROUND((((E116*(1-'Settings'!$B$3))-'Settings'!$B$4)-G116),2))</f>
        <v/>
      </c>
      <c r="K116" s="14" t="str">
        <f>IF($A116="","",IFERROR(IF((J116&lt;=0),"Never",ROUNDUP(('Settings'!$B$6/J116),0)),""))</f>
        <v/>
      </c>
    </row>
    <row r="117" spans="1:11" x14ac:dyDescent="0.25">
      <c r="B117" s="11"/>
      <c r="C117" s="11"/>
      <c r="D117" s="12"/>
      <c r="E117" s="11"/>
      <c r="F117" s="13" t="str">
        <f>IF($A117="","",ROUND(((D117/60)*'Settings'!$B$2),2))</f>
        <v/>
      </c>
      <c r="G117" s="13" t="str">
        <f>IF($A117="","",((B117+C117)+F117))</f>
        <v/>
      </c>
      <c r="H117" s="13" t="str">
        <f>IF($A117="","",(CEILING(((G117+'Settings'!$B$4)/((1-'Settings'!$B$3)-'Settings'!$B$5)),1)-0.01))</f>
        <v/>
      </c>
      <c r="I117" s="13" t="str">
        <f>IF($A117="","",ROUND((H117*0.5),2))</f>
        <v/>
      </c>
      <c r="J117" s="13" t="str">
        <f>IF($A117="","",ROUND((((E117*(1-'Settings'!$B$3))-'Settings'!$B$4)-G117),2))</f>
        <v/>
      </c>
      <c r="K117" s="14" t="str">
        <f>IF($A117="","",IFERROR(IF((J117&lt;=0),"Never",ROUNDUP(('Settings'!$B$6/J117),0)),""))</f>
        <v/>
      </c>
    </row>
    <row r="118" spans="1:11" x14ac:dyDescent="0.25">
      <c r="B118" s="11"/>
      <c r="C118" s="11"/>
      <c r="D118" s="12"/>
      <c r="E118" s="11"/>
      <c r="F118" s="13" t="str">
        <f>IF($A118="","",ROUND(((D118/60)*'Settings'!$B$2),2))</f>
        <v/>
      </c>
      <c r="G118" s="13" t="str">
        <f>IF($A118="","",((B118+C118)+F118))</f>
        <v/>
      </c>
      <c r="H118" s="13" t="str">
        <f>IF($A118="","",(CEILING(((G118+'Settings'!$B$4)/((1-'Settings'!$B$3)-'Settings'!$B$5)),1)-0.01))</f>
        <v/>
      </c>
      <c r="I118" s="13" t="str">
        <f>IF($A118="","",ROUND((H118*0.5),2))</f>
        <v/>
      </c>
      <c r="J118" s="13" t="str">
        <f>IF($A118="","",ROUND((((E118*(1-'Settings'!$B$3))-'Settings'!$B$4)-G118),2))</f>
        <v/>
      </c>
      <c r="K118" s="14" t="str">
        <f>IF($A118="","",IFERROR(IF((J118&lt;=0),"Never",ROUNDUP(('Settings'!$B$6/J118),0)),""))</f>
        <v/>
      </c>
    </row>
    <row r="119" spans="1:11" x14ac:dyDescent="0.25">
      <c r="B119" s="11"/>
      <c r="C119" s="11"/>
      <c r="D119" s="12"/>
      <c r="E119" s="11"/>
      <c r="F119" s="13" t="str">
        <f>IF($A119="","",ROUND(((D119/60)*'Settings'!$B$2),2))</f>
        <v/>
      </c>
      <c r="G119" s="13" t="str">
        <f>IF($A119="","",((B119+C119)+F119))</f>
        <v/>
      </c>
      <c r="H119" s="13" t="str">
        <f>IF($A119="","",(CEILING(((G119+'Settings'!$B$4)/((1-'Settings'!$B$3)-'Settings'!$B$5)),1)-0.01))</f>
        <v/>
      </c>
      <c r="I119" s="13" t="str">
        <f>IF($A119="","",ROUND((H119*0.5),2))</f>
        <v/>
      </c>
      <c r="J119" s="13" t="str">
        <f>IF($A119="","",ROUND((((E119*(1-'Settings'!$B$3))-'Settings'!$B$4)-G119),2))</f>
        <v/>
      </c>
      <c r="K119" s="14" t="str">
        <f>IF($A119="","",IFERROR(IF((J119&lt;=0),"Never",ROUNDUP(('Settings'!$B$6/J119),0)),""))</f>
        <v/>
      </c>
    </row>
    <row r="120" spans="1:11" x14ac:dyDescent="0.25">
      <c r="B120" s="11"/>
      <c r="C120" s="11"/>
      <c r="D120" s="12"/>
      <c r="E120" s="11"/>
      <c r="F120" s="13" t="str">
        <f>IF($A120="","",ROUND(((D120/60)*'Settings'!$B$2),2))</f>
        <v/>
      </c>
      <c r="G120" s="13" t="str">
        <f>IF($A120="","",((B120+C120)+F120))</f>
        <v/>
      </c>
      <c r="H120" s="13" t="str">
        <f>IF($A120="","",(CEILING(((G120+'Settings'!$B$4)/((1-'Settings'!$B$3)-'Settings'!$B$5)),1)-0.01))</f>
        <v/>
      </c>
      <c r="I120" s="13" t="str">
        <f>IF($A120="","",ROUND((H120*0.5),2))</f>
        <v/>
      </c>
      <c r="J120" s="13" t="str">
        <f>IF($A120="","",ROUND((((E120*(1-'Settings'!$B$3))-'Settings'!$B$4)-G120),2))</f>
        <v/>
      </c>
      <c r="K120" s="14" t="str">
        <f>IF($A120="","",IFERROR(IF((J120&lt;=0),"Never",ROUNDUP(('Settings'!$B$6/J120),0)),""))</f>
        <v/>
      </c>
    </row>
    <row r="121" spans="1:11" x14ac:dyDescent="0.25">
      <c r="B121" s="11"/>
      <c r="C121" s="11"/>
      <c r="D121" s="12"/>
      <c r="E121" s="11"/>
      <c r="F121" s="13" t="str">
        <f>IF($A121="","",ROUND(((D121/60)*'Settings'!$B$2),2))</f>
        <v/>
      </c>
      <c r="G121" s="13" t="str">
        <f>IF($A121="","",((B121+C121)+F121))</f>
        <v/>
      </c>
      <c r="H121" s="13" t="str">
        <f>IF($A121="","",(CEILING(((G121+'Settings'!$B$4)/((1-'Settings'!$B$3)-'Settings'!$B$5)),1)-0.01))</f>
        <v/>
      </c>
      <c r="I121" s="13" t="str">
        <f>IF($A121="","",ROUND((H121*0.5),2))</f>
        <v/>
      </c>
      <c r="J121" s="13" t="str">
        <f>IF($A121="","",ROUND((((E121*(1-'Settings'!$B$3))-'Settings'!$B$4)-G121),2))</f>
        <v/>
      </c>
      <c r="K121" s="14" t="str">
        <f>IF($A121="","",IFERROR(IF((J121&lt;=0),"Never",ROUNDUP(('Settings'!$B$6/J121),0)),""))</f>
        <v/>
      </c>
    </row>
    <row r="122" spans="1:11" x14ac:dyDescent="0.25">
      <c r="B122" s="11"/>
      <c r="C122" s="11"/>
      <c r="D122" s="12"/>
      <c r="E122" s="11"/>
      <c r="F122" s="13" t="str">
        <f>IF($A122="","",ROUND(((D122/60)*'Settings'!$B$2),2))</f>
        <v/>
      </c>
      <c r="G122" s="13" t="str">
        <f>IF($A122="","",((B122+C122)+F122))</f>
        <v/>
      </c>
      <c r="H122" s="13" t="str">
        <f>IF($A122="","",(CEILING(((G122+'Settings'!$B$4)/((1-'Settings'!$B$3)-'Settings'!$B$5)),1)-0.01))</f>
        <v/>
      </c>
      <c r="I122" s="13" t="str">
        <f>IF($A122="","",ROUND((H122*0.5),2))</f>
        <v/>
      </c>
      <c r="J122" s="13" t="str">
        <f>IF($A122="","",ROUND((((E122*(1-'Settings'!$B$3))-'Settings'!$B$4)-G122),2))</f>
        <v/>
      </c>
      <c r="K122" s="14" t="str">
        <f>IF($A122="","",IFERROR(IF((J122&lt;=0),"Never",ROUNDUP(('Settings'!$B$6/J122),0)),""))</f>
        <v/>
      </c>
    </row>
    <row r="123" spans="1:11" x14ac:dyDescent="0.25">
      <c r="B123" s="11"/>
      <c r="C123" s="11"/>
      <c r="D123" s="12"/>
      <c r="E123" s="11"/>
      <c r="F123" s="13" t="str">
        <f>IF($A123="","",ROUND(((D123/60)*'Settings'!$B$2),2))</f>
        <v/>
      </c>
      <c r="G123" s="13" t="str">
        <f>IF($A123="","",((B123+C123)+F123))</f>
        <v/>
      </c>
      <c r="H123" s="13" t="str">
        <f>IF($A123="","",(CEILING(((G123+'Settings'!$B$4)/((1-'Settings'!$B$3)-'Settings'!$B$5)),1)-0.01))</f>
        <v/>
      </c>
      <c r="I123" s="13" t="str">
        <f>IF($A123="","",ROUND((H123*0.5),2))</f>
        <v/>
      </c>
      <c r="J123" s="13" t="str">
        <f>IF($A123="","",ROUND((((E123*(1-'Settings'!$B$3))-'Settings'!$B$4)-G123),2))</f>
        <v/>
      </c>
      <c r="K123" s="14" t="str">
        <f>IF($A123="","",IFERROR(IF((J123&lt;=0),"Never",ROUNDUP(('Settings'!$B$6/J123),0)),""))</f>
        <v/>
      </c>
    </row>
    <row r="124" spans="1:11" x14ac:dyDescent="0.25">
      <c r="B124" s="11"/>
      <c r="C124" s="11"/>
      <c r="D124" s="12"/>
      <c r="E124" s="11"/>
      <c r="F124" s="13" t="str">
        <f>IF($A124="","",ROUND(((D124/60)*'Settings'!$B$2),2))</f>
        <v/>
      </c>
      <c r="G124" s="13" t="str">
        <f>IF($A124="","",((B124+C124)+F124))</f>
        <v/>
      </c>
      <c r="H124" s="13" t="str">
        <f>IF($A124="","",(CEILING(((G124+'Settings'!$B$4)/((1-'Settings'!$B$3)-'Settings'!$B$5)),1)-0.01))</f>
        <v/>
      </c>
      <c r="I124" s="13" t="str">
        <f>IF($A124="","",ROUND((H124*0.5),2))</f>
        <v/>
      </c>
      <c r="J124" s="13" t="str">
        <f>IF($A124="","",ROUND((((E124*(1-'Settings'!$B$3))-'Settings'!$B$4)-G124),2))</f>
        <v/>
      </c>
      <c r="K124" s="14" t="str">
        <f>IF($A124="","",IFERROR(IF((J124&lt;=0),"Never",ROUNDUP(('Settings'!$B$6/J124),0)),""))</f>
        <v/>
      </c>
    </row>
    <row r="125" spans="1:11" x14ac:dyDescent="0.25">
      <c r="B125" s="11"/>
      <c r="C125" s="11"/>
      <c r="D125" s="12"/>
      <c r="E125" s="11"/>
      <c r="F125" s="13" t="str">
        <f>IF($A125="","",ROUND(((D125/60)*'Settings'!$B$2),2))</f>
        <v/>
      </c>
      <c r="G125" s="13" t="str">
        <f>IF($A125="","",((B125+C125)+F125))</f>
        <v/>
      </c>
      <c r="H125" s="13" t="str">
        <f>IF($A125="","",(CEILING(((G125+'Settings'!$B$4)/((1-'Settings'!$B$3)-'Settings'!$B$5)),1)-0.01))</f>
        <v/>
      </c>
      <c r="I125" s="13" t="str">
        <f>IF($A125="","",ROUND((H125*0.5),2))</f>
        <v/>
      </c>
      <c r="J125" s="13" t="str">
        <f>IF($A125="","",ROUND((((E125*(1-'Settings'!$B$3))-'Settings'!$B$4)-G125),2))</f>
        <v/>
      </c>
      <c r="K125" s="14" t="str">
        <f>IF($A125="","",IFERROR(IF((J125&lt;=0),"Never",ROUNDUP(('Settings'!$B$6/J125),0)),""))</f>
        <v/>
      </c>
    </row>
    <row r="126" spans="1:11" x14ac:dyDescent="0.25">
      <c r="B126" s="11"/>
      <c r="C126" s="11"/>
      <c r="D126" s="12"/>
      <c r="E126" s="11"/>
      <c r="F126" s="13" t="str">
        <f>IF($A126="","",ROUND(((D126/60)*'Settings'!$B$2),2))</f>
        <v/>
      </c>
      <c r="G126" s="13" t="str">
        <f>IF($A126="","",((B126+C126)+F126))</f>
        <v/>
      </c>
      <c r="H126" s="13" t="str">
        <f>IF($A126="","",(CEILING(((G126+'Settings'!$B$4)/((1-'Settings'!$B$3)-'Settings'!$B$5)),1)-0.01))</f>
        <v/>
      </c>
      <c r="I126" s="13" t="str">
        <f>IF($A126="","",ROUND((H126*0.5),2))</f>
        <v/>
      </c>
      <c r="J126" s="13" t="str">
        <f>IF($A126="","",ROUND((((E126*(1-'Settings'!$B$3))-'Settings'!$B$4)-G126),2))</f>
        <v/>
      </c>
      <c r="K126" s="14" t="str">
        <f>IF($A126="","",IFERROR(IF((J126&lt;=0),"Never",ROUNDUP(('Settings'!$B$6/J126),0)),""))</f>
        <v/>
      </c>
    </row>
    <row r="127" spans="1:11" x14ac:dyDescent="0.25">
      <c r="B127" s="11"/>
      <c r="C127" s="11"/>
      <c r="D127" s="12"/>
      <c r="E127" s="11"/>
      <c r="F127" s="13" t="str">
        <f>IF($A127="","",ROUND(((D127/60)*'Settings'!$B$2),2))</f>
        <v/>
      </c>
      <c r="G127" s="13" t="str">
        <f>IF($A127="","",((B127+C127)+F127))</f>
        <v/>
      </c>
      <c r="H127" s="13" t="str">
        <f>IF($A127="","",(CEILING(((G127+'Settings'!$B$4)/((1-'Settings'!$B$3)-'Settings'!$B$5)),1)-0.01))</f>
        <v/>
      </c>
      <c r="I127" s="13" t="str">
        <f>IF($A127="","",ROUND((H127*0.5),2))</f>
        <v/>
      </c>
      <c r="J127" s="13" t="str">
        <f>IF($A127="","",ROUND((((E127*(1-'Settings'!$B$3))-'Settings'!$B$4)-G127),2))</f>
        <v/>
      </c>
      <c r="K127" s="14" t="str">
        <f>IF($A127="","",IFERROR(IF((J127&lt;=0),"Never",ROUNDUP(('Settings'!$B$6/J127),0)),""))</f>
        <v/>
      </c>
    </row>
    <row r="128" spans="1:11" x14ac:dyDescent="0.25">
      <c r="B128" s="11"/>
      <c r="C128" s="11"/>
      <c r="D128" s="12"/>
      <c r="E128" s="11"/>
      <c r="F128" s="13" t="str">
        <f>IF($A128="","",ROUND(((D128/60)*'Settings'!$B$2),2))</f>
        <v/>
      </c>
      <c r="G128" s="13" t="str">
        <f>IF($A128="","",((B128+C128)+F128))</f>
        <v/>
      </c>
      <c r="H128" s="13" t="str">
        <f>IF($A128="","",(CEILING(((G128+'Settings'!$B$4)/((1-'Settings'!$B$3)-'Settings'!$B$5)),1)-0.01))</f>
        <v/>
      </c>
      <c r="I128" s="13" t="str">
        <f>IF($A128="","",ROUND((H128*0.5),2))</f>
        <v/>
      </c>
      <c r="J128" s="13" t="str">
        <f>IF($A128="","",ROUND((((E128*(1-'Settings'!$B$3))-'Settings'!$B$4)-G128),2))</f>
        <v/>
      </c>
      <c r="K128" s="14" t="str">
        <f>IF($A128="","",IFERROR(IF((J128&lt;=0),"Never",ROUNDUP(('Settings'!$B$6/J128),0)),""))</f>
        <v/>
      </c>
    </row>
    <row r="129" spans="1:11" x14ac:dyDescent="0.25">
      <c r="B129" s="11"/>
      <c r="C129" s="11"/>
      <c r="D129" s="12"/>
      <c r="E129" s="11"/>
      <c r="F129" s="13" t="str">
        <f>IF($A129="","",ROUND(((D129/60)*'Settings'!$B$2),2))</f>
        <v/>
      </c>
      <c r="G129" s="13" t="str">
        <f>IF($A129="","",((B129+C129)+F129))</f>
        <v/>
      </c>
      <c r="H129" s="13" t="str">
        <f>IF($A129="","",(CEILING(((G129+'Settings'!$B$4)/((1-'Settings'!$B$3)-'Settings'!$B$5)),1)-0.01))</f>
        <v/>
      </c>
      <c r="I129" s="13" t="str">
        <f>IF($A129="","",ROUND((H129*0.5),2))</f>
        <v/>
      </c>
      <c r="J129" s="13" t="str">
        <f>IF($A129="","",ROUND((((E129*(1-'Settings'!$B$3))-'Settings'!$B$4)-G129),2))</f>
        <v/>
      </c>
      <c r="K129" s="14" t="str">
        <f>IF($A129="","",IFERROR(IF((J129&lt;=0),"Never",ROUNDUP(('Settings'!$B$6/J129),0)),""))</f>
        <v/>
      </c>
    </row>
    <row r="130" spans="1:11" x14ac:dyDescent="0.25">
      <c r="B130" s="11"/>
      <c r="C130" s="11"/>
      <c r="D130" s="12"/>
      <c r="E130" s="11"/>
      <c r="F130" s="13" t="str">
        <f>IF($A130="","",ROUND(((D130/60)*'Settings'!$B$2),2))</f>
        <v/>
      </c>
      <c r="G130" s="13" t="str">
        <f>IF($A130="","",((B130+C130)+F130))</f>
        <v/>
      </c>
      <c r="H130" s="13" t="str">
        <f>IF($A130="","",(CEILING(((G130+'Settings'!$B$4)/((1-'Settings'!$B$3)-'Settings'!$B$5)),1)-0.01))</f>
        <v/>
      </c>
      <c r="I130" s="13" t="str">
        <f>IF($A130="","",ROUND((H130*0.5),2))</f>
        <v/>
      </c>
      <c r="J130" s="13" t="str">
        <f>IF($A130="","",ROUND((((E130*(1-'Settings'!$B$3))-'Settings'!$B$4)-G130),2))</f>
        <v/>
      </c>
      <c r="K130" s="14" t="str">
        <f>IF($A130="","",IFERROR(IF((J130&lt;=0),"Never",ROUNDUP(('Settings'!$B$6/J130),0)),""))</f>
        <v/>
      </c>
    </row>
    <row r="131" spans="1:11" x14ac:dyDescent="0.25">
      <c r="B131" s="11"/>
      <c r="C131" s="11"/>
      <c r="D131" s="12"/>
      <c r="E131" s="11"/>
      <c r="F131" s="13" t="str">
        <f>IF($A131="","",ROUND(((D131/60)*'Settings'!$B$2),2))</f>
        <v/>
      </c>
      <c r="G131" s="13" t="str">
        <f>IF($A131="","",((B131+C131)+F131))</f>
        <v/>
      </c>
      <c r="H131" s="13" t="str">
        <f>IF($A131="","",(CEILING(((G131+'Settings'!$B$4)/((1-'Settings'!$B$3)-'Settings'!$B$5)),1)-0.01))</f>
        <v/>
      </c>
      <c r="I131" s="13" t="str">
        <f>IF($A131="","",ROUND((H131*0.5),2))</f>
        <v/>
      </c>
      <c r="J131" s="13" t="str">
        <f>IF($A131="","",ROUND((((E131*(1-'Settings'!$B$3))-'Settings'!$B$4)-G131),2))</f>
        <v/>
      </c>
      <c r="K131" s="14" t="str">
        <f>IF($A131="","",IFERROR(IF((J131&lt;=0),"Never",ROUNDUP(('Settings'!$B$6/J131),0)),""))</f>
        <v/>
      </c>
    </row>
    <row r="132" spans="1:11" x14ac:dyDescent="0.25">
      <c r="B132" s="11"/>
      <c r="C132" s="11"/>
      <c r="D132" s="12"/>
      <c r="E132" s="11"/>
      <c r="F132" s="13" t="str">
        <f>IF($A132="","",ROUND(((D132/60)*'Settings'!$B$2),2))</f>
        <v/>
      </c>
      <c r="G132" s="13" t="str">
        <f>IF($A132="","",((B132+C132)+F132))</f>
        <v/>
      </c>
      <c r="H132" s="13" t="str">
        <f>IF($A132="","",(CEILING(((G132+'Settings'!$B$4)/((1-'Settings'!$B$3)-'Settings'!$B$5)),1)-0.01))</f>
        <v/>
      </c>
      <c r="I132" s="13" t="str">
        <f>IF($A132="","",ROUND((H132*0.5),2))</f>
        <v/>
      </c>
      <c r="J132" s="13" t="str">
        <f>IF($A132="","",ROUND((((E132*(1-'Settings'!$B$3))-'Settings'!$B$4)-G132),2))</f>
        <v/>
      </c>
      <c r="K132" s="14" t="str">
        <f>IF($A132="","",IFERROR(IF((J132&lt;=0),"Never",ROUNDUP(('Settings'!$B$6/J132),0)),""))</f>
        <v/>
      </c>
    </row>
    <row r="133" spans="1:11" x14ac:dyDescent="0.25">
      <c r="B133" s="11"/>
      <c r="C133" s="11"/>
      <c r="D133" s="12"/>
      <c r="E133" s="11"/>
      <c r="F133" s="13" t="str">
        <f>IF($A133="","",ROUND(((D133/60)*'Settings'!$B$2),2))</f>
        <v/>
      </c>
      <c r="G133" s="13" t="str">
        <f>IF($A133="","",((B133+C133)+F133))</f>
        <v/>
      </c>
      <c r="H133" s="13" t="str">
        <f>IF($A133="","",(CEILING(((G133+'Settings'!$B$4)/((1-'Settings'!$B$3)-'Settings'!$B$5)),1)-0.01))</f>
        <v/>
      </c>
      <c r="I133" s="13" t="str">
        <f>IF($A133="","",ROUND((H133*0.5),2))</f>
        <v/>
      </c>
      <c r="J133" s="13" t="str">
        <f>IF($A133="","",ROUND((((E133*(1-'Settings'!$B$3))-'Settings'!$B$4)-G133),2))</f>
        <v/>
      </c>
      <c r="K133" s="14" t="str">
        <f>IF($A133="","",IFERROR(IF((J133&lt;=0),"Never",ROUNDUP(('Settings'!$B$6/J133),0)),""))</f>
        <v/>
      </c>
    </row>
    <row r="134" spans="1:11" x14ac:dyDescent="0.25">
      <c r="B134" s="11"/>
      <c r="C134" s="11"/>
      <c r="D134" s="12"/>
      <c r="E134" s="11"/>
      <c r="F134" s="13" t="str">
        <f>IF($A134="","",ROUND(((D134/60)*'Settings'!$B$2),2))</f>
        <v/>
      </c>
      <c r="G134" s="13" t="str">
        <f>IF($A134="","",((B134+C134)+F134))</f>
        <v/>
      </c>
      <c r="H134" s="13" t="str">
        <f>IF($A134="","",(CEILING(((G134+'Settings'!$B$4)/((1-'Settings'!$B$3)-'Settings'!$B$5)),1)-0.01))</f>
        <v/>
      </c>
      <c r="I134" s="13" t="str">
        <f>IF($A134="","",ROUND((H134*0.5),2))</f>
        <v/>
      </c>
      <c r="J134" s="13" t="str">
        <f>IF($A134="","",ROUND((((E134*(1-'Settings'!$B$3))-'Settings'!$B$4)-G134),2))</f>
        <v/>
      </c>
      <c r="K134" s="14" t="str">
        <f>IF($A134="","",IFERROR(IF((J134&lt;=0),"Never",ROUNDUP(('Settings'!$B$6/J134),0)),""))</f>
        <v/>
      </c>
    </row>
    <row r="135" spans="1:11" x14ac:dyDescent="0.25">
      <c r="B135" s="11"/>
      <c r="C135" s="11"/>
      <c r="D135" s="12"/>
      <c r="E135" s="11"/>
      <c r="F135" s="13" t="str">
        <f>IF($A135="","",ROUND(((D135/60)*'Settings'!$B$2),2))</f>
        <v/>
      </c>
      <c r="G135" s="13" t="str">
        <f>IF($A135="","",((B135+C135)+F135))</f>
        <v/>
      </c>
      <c r="H135" s="13" t="str">
        <f>IF($A135="","",(CEILING(((G135+'Settings'!$B$4)/((1-'Settings'!$B$3)-'Settings'!$B$5)),1)-0.01))</f>
        <v/>
      </c>
      <c r="I135" s="13" t="str">
        <f>IF($A135="","",ROUND((H135*0.5),2))</f>
        <v/>
      </c>
      <c r="J135" s="13" t="str">
        <f>IF($A135="","",ROUND((((E135*(1-'Settings'!$B$3))-'Settings'!$B$4)-G135),2))</f>
        <v/>
      </c>
      <c r="K135" s="14" t="str">
        <f>IF($A135="","",IFERROR(IF((J135&lt;=0),"Never",ROUNDUP(('Settings'!$B$6/J135),0)),""))</f>
        <v/>
      </c>
    </row>
    <row r="136" spans="1:11" x14ac:dyDescent="0.25">
      <c r="B136" s="11"/>
      <c r="C136" s="11"/>
      <c r="D136" s="12"/>
      <c r="E136" s="11"/>
      <c r="F136" s="13" t="str">
        <f>IF($A136="","",ROUND(((D136/60)*'Settings'!$B$2),2))</f>
        <v/>
      </c>
      <c r="G136" s="13" t="str">
        <f>IF($A136="","",((B136+C136)+F136))</f>
        <v/>
      </c>
      <c r="H136" s="13" t="str">
        <f>IF($A136="","",(CEILING(((G136+'Settings'!$B$4)/((1-'Settings'!$B$3)-'Settings'!$B$5)),1)-0.01))</f>
        <v/>
      </c>
      <c r="I136" s="13" t="str">
        <f>IF($A136="","",ROUND((H136*0.5),2))</f>
        <v/>
      </c>
      <c r="J136" s="13" t="str">
        <f>IF($A136="","",ROUND((((E136*(1-'Settings'!$B$3))-'Settings'!$B$4)-G136),2))</f>
        <v/>
      </c>
      <c r="K136" s="14" t="str">
        <f>IF($A136="","",IFERROR(IF((J136&lt;=0),"Never",ROUNDUP(('Settings'!$B$6/J136),0)),""))</f>
        <v/>
      </c>
    </row>
    <row r="137" spans="1:11" x14ac:dyDescent="0.25">
      <c r="B137" s="11"/>
      <c r="C137" s="11"/>
      <c r="D137" s="12"/>
      <c r="E137" s="11"/>
      <c r="F137" s="13" t="str">
        <f>IF($A137="","",ROUND(((D137/60)*'Settings'!$B$2),2))</f>
        <v/>
      </c>
      <c r="G137" s="13" t="str">
        <f>IF($A137="","",((B137+C137)+F137))</f>
        <v/>
      </c>
      <c r="H137" s="13" t="str">
        <f>IF($A137="","",(CEILING(((G137+'Settings'!$B$4)/((1-'Settings'!$B$3)-'Settings'!$B$5)),1)-0.01))</f>
        <v/>
      </c>
      <c r="I137" s="13" t="str">
        <f>IF($A137="","",ROUND((H137*0.5),2))</f>
        <v/>
      </c>
      <c r="J137" s="13" t="str">
        <f>IF($A137="","",ROUND((((E137*(1-'Settings'!$B$3))-'Settings'!$B$4)-G137),2))</f>
        <v/>
      </c>
      <c r="K137" s="14" t="str">
        <f>IF($A137="","",IFERROR(IF((J137&lt;=0),"Never",ROUNDUP(('Settings'!$B$6/J137),0)),""))</f>
        <v/>
      </c>
    </row>
    <row r="138" spans="1:11" x14ac:dyDescent="0.25">
      <c r="B138" s="11"/>
      <c r="C138" s="11"/>
      <c r="D138" s="12"/>
      <c r="E138" s="11"/>
      <c r="F138" s="13" t="str">
        <f>IF($A138="","",ROUND(((D138/60)*'Settings'!$B$2),2))</f>
        <v/>
      </c>
      <c r="G138" s="13" t="str">
        <f>IF($A138="","",((B138+C138)+F138))</f>
        <v/>
      </c>
      <c r="H138" s="13" t="str">
        <f>IF($A138="","",(CEILING(((G138+'Settings'!$B$4)/((1-'Settings'!$B$3)-'Settings'!$B$5)),1)-0.01))</f>
        <v/>
      </c>
      <c r="I138" s="13" t="str">
        <f>IF($A138="","",ROUND((H138*0.5),2))</f>
        <v/>
      </c>
      <c r="J138" s="13" t="str">
        <f>IF($A138="","",ROUND((((E138*(1-'Settings'!$B$3))-'Settings'!$B$4)-G138),2))</f>
        <v/>
      </c>
      <c r="K138" s="14" t="str">
        <f>IF($A138="","",IFERROR(IF((J138&lt;=0),"Never",ROUNDUP(('Settings'!$B$6/J138),0)),""))</f>
        <v/>
      </c>
    </row>
    <row r="139" spans="1:11" x14ac:dyDescent="0.25">
      <c r="B139" s="11"/>
      <c r="C139" s="11"/>
      <c r="D139" s="12"/>
      <c r="E139" s="11"/>
      <c r="F139" s="13" t="str">
        <f>IF($A139="","",ROUND(((D139/60)*'Settings'!$B$2),2))</f>
        <v/>
      </c>
      <c r="G139" s="13" t="str">
        <f>IF($A139="","",((B139+C139)+F139))</f>
        <v/>
      </c>
      <c r="H139" s="13" t="str">
        <f>IF($A139="","",(CEILING(((G139+'Settings'!$B$4)/((1-'Settings'!$B$3)-'Settings'!$B$5)),1)-0.01))</f>
        <v/>
      </c>
      <c r="I139" s="13" t="str">
        <f>IF($A139="","",ROUND((H139*0.5),2))</f>
        <v/>
      </c>
      <c r="J139" s="13" t="str">
        <f>IF($A139="","",ROUND((((E139*(1-'Settings'!$B$3))-'Settings'!$B$4)-G139),2))</f>
        <v/>
      </c>
      <c r="K139" s="14" t="str">
        <f>IF($A139="","",IFERROR(IF((J139&lt;=0),"Never",ROUNDUP(('Settings'!$B$6/J139),0)),""))</f>
        <v/>
      </c>
    </row>
    <row r="140" spans="1:11" x14ac:dyDescent="0.25">
      <c r="B140" s="11"/>
      <c r="C140" s="11"/>
      <c r="D140" s="12"/>
      <c r="E140" s="11"/>
      <c r="F140" s="13" t="str">
        <f>IF($A140="","",ROUND(((D140/60)*'Settings'!$B$2),2))</f>
        <v/>
      </c>
      <c r="G140" s="13" t="str">
        <f>IF($A140="","",((B140+C140)+F140))</f>
        <v/>
      </c>
      <c r="H140" s="13" t="str">
        <f>IF($A140="","",(CEILING(((G140+'Settings'!$B$4)/((1-'Settings'!$B$3)-'Settings'!$B$5)),1)-0.01))</f>
        <v/>
      </c>
      <c r="I140" s="13" t="str">
        <f>IF($A140="","",ROUND((H140*0.5),2))</f>
        <v/>
      </c>
      <c r="J140" s="13" t="str">
        <f>IF($A140="","",ROUND((((E140*(1-'Settings'!$B$3))-'Settings'!$B$4)-G140),2))</f>
        <v/>
      </c>
      <c r="K140" s="14" t="str">
        <f>IF($A140="","",IFERROR(IF((J140&lt;=0),"Never",ROUNDUP(('Settings'!$B$6/J140),0)),""))</f>
        <v/>
      </c>
    </row>
    <row r="141" spans="1:11" x14ac:dyDescent="0.25">
      <c r="B141" s="11"/>
      <c r="C141" s="11"/>
      <c r="D141" s="12"/>
      <c r="E141" s="11"/>
      <c r="F141" s="13" t="str">
        <f>IF($A141="","",ROUND(((D141/60)*'Settings'!$B$2),2))</f>
        <v/>
      </c>
      <c r="G141" s="13" t="str">
        <f>IF($A141="","",((B141+C141)+F141))</f>
        <v/>
      </c>
      <c r="H141" s="13" t="str">
        <f>IF($A141="","",(CEILING(((G141+'Settings'!$B$4)/((1-'Settings'!$B$3)-'Settings'!$B$5)),1)-0.01))</f>
        <v/>
      </c>
      <c r="I141" s="13" t="str">
        <f>IF($A141="","",ROUND((H141*0.5),2))</f>
        <v/>
      </c>
      <c r="J141" s="13" t="str">
        <f>IF($A141="","",ROUND((((E141*(1-'Settings'!$B$3))-'Settings'!$B$4)-G141),2))</f>
        <v/>
      </c>
      <c r="K141" s="14" t="str">
        <f>IF($A141="","",IFERROR(IF((J141&lt;=0),"Never",ROUNDUP(('Settings'!$B$6/J141),0)),""))</f>
        <v/>
      </c>
    </row>
    <row r="142" spans="1:11" x14ac:dyDescent="0.25">
      <c r="B142" s="11"/>
      <c r="C142" s="11"/>
      <c r="D142" s="12"/>
      <c r="E142" s="11"/>
      <c r="F142" s="13" t="str">
        <f>IF($A142="","",ROUND(((D142/60)*'Settings'!$B$2),2))</f>
        <v/>
      </c>
      <c r="G142" s="13" t="str">
        <f>IF($A142="","",((B142+C142)+F142))</f>
        <v/>
      </c>
      <c r="H142" s="13" t="str">
        <f>IF($A142="","",(CEILING(((G142+'Settings'!$B$4)/((1-'Settings'!$B$3)-'Settings'!$B$5)),1)-0.01))</f>
        <v/>
      </c>
      <c r="I142" s="13" t="str">
        <f>IF($A142="","",ROUND((H142*0.5),2))</f>
        <v/>
      </c>
      <c r="J142" s="13" t="str">
        <f>IF($A142="","",ROUND((((E142*(1-'Settings'!$B$3))-'Settings'!$B$4)-G142),2))</f>
        <v/>
      </c>
      <c r="K142" s="14" t="str">
        <f>IF($A142="","",IFERROR(IF((J142&lt;=0),"Never",ROUNDUP(('Settings'!$B$6/J142),0)),""))</f>
        <v/>
      </c>
    </row>
    <row r="143" spans="1:11" x14ac:dyDescent="0.25">
      <c r="B143" s="11"/>
      <c r="C143" s="11"/>
      <c r="D143" s="12"/>
      <c r="E143" s="11"/>
      <c r="F143" s="13" t="str">
        <f>IF($A143="","",ROUND(((D143/60)*'Settings'!$B$2),2))</f>
        <v/>
      </c>
      <c r="G143" s="13" t="str">
        <f>IF($A143="","",((B143+C143)+F143))</f>
        <v/>
      </c>
      <c r="H143" s="13" t="str">
        <f>IF($A143="","",(CEILING(((G143+'Settings'!$B$4)/((1-'Settings'!$B$3)-'Settings'!$B$5)),1)-0.01))</f>
        <v/>
      </c>
      <c r="I143" s="13" t="str">
        <f>IF($A143="","",ROUND((H143*0.5),2))</f>
        <v/>
      </c>
      <c r="J143" s="13" t="str">
        <f>IF($A143="","",ROUND((((E143*(1-'Settings'!$B$3))-'Settings'!$B$4)-G143),2))</f>
        <v/>
      </c>
      <c r="K143" s="14" t="str">
        <f>IF($A143="","",IFERROR(IF((J143&lt;=0),"Never",ROUNDUP(('Settings'!$B$6/J143),0)),""))</f>
        <v/>
      </c>
    </row>
    <row r="144" spans="1:11" x14ac:dyDescent="0.25">
      <c r="B144" s="11"/>
      <c r="C144" s="11"/>
      <c r="D144" s="12"/>
      <c r="E144" s="11"/>
      <c r="F144" s="13" t="str">
        <f>IF($A144="","",ROUND(((D144/60)*'Settings'!$B$2),2))</f>
        <v/>
      </c>
      <c r="G144" s="13" t="str">
        <f>IF($A144="","",((B144+C144)+F144))</f>
        <v/>
      </c>
      <c r="H144" s="13" t="str">
        <f>IF($A144="","",(CEILING(((G144+'Settings'!$B$4)/((1-'Settings'!$B$3)-'Settings'!$B$5)),1)-0.01))</f>
        <v/>
      </c>
      <c r="I144" s="13" t="str">
        <f>IF($A144="","",ROUND((H144*0.5),2))</f>
        <v/>
      </c>
      <c r="J144" s="13" t="str">
        <f>IF($A144="","",ROUND((((E144*(1-'Settings'!$B$3))-'Settings'!$B$4)-G144),2))</f>
        <v/>
      </c>
      <c r="K144" s="14" t="str">
        <f>IF($A144="","",IFERROR(IF((J144&lt;=0),"Never",ROUNDUP(('Settings'!$B$6/J144),0)),""))</f>
        <v/>
      </c>
    </row>
    <row r="145" spans="1:11" x14ac:dyDescent="0.25">
      <c r="B145" s="11"/>
      <c r="C145" s="11"/>
      <c r="D145" s="12"/>
      <c r="E145" s="11"/>
      <c r="F145" s="13" t="str">
        <f>IF($A145="","",ROUND(((D145/60)*'Settings'!$B$2),2))</f>
        <v/>
      </c>
      <c r="G145" s="13" t="str">
        <f>IF($A145="","",((B145+C145)+F145))</f>
        <v/>
      </c>
      <c r="H145" s="13" t="str">
        <f>IF($A145="","",(CEILING(((G145+'Settings'!$B$4)/((1-'Settings'!$B$3)-'Settings'!$B$5)),1)-0.01))</f>
        <v/>
      </c>
      <c r="I145" s="13" t="str">
        <f>IF($A145="","",ROUND((H145*0.5),2))</f>
        <v/>
      </c>
      <c r="J145" s="13" t="str">
        <f>IF($A145="","",ROUND((((E145*(1-'Settings'!$B$3))-'Settings'!$B$4)-G145),2))</f>
        <v/>
      </c>
      <c r="K145" s="14" t="str">
        <f>IF($A145="","",IFERROR(IF((J145&lt;=0),"Never",ROUNDUP(('Settings'!$B$6/J145),0)),""))</f>
        <v/>
      </c>
    </row>
    <row r="146" spans="1:11" x14ac:dyDescent="0.25">
      <c r="B146" s="11"/>
      <c r="C146" s="11"/>
      <c r="D146" s="12"/>
      <c r="E146" s="11"/>
      <c r="F146" s="13" t="str">
        <f>IF($A146="","",ROUND(((D146/60)*'Settings'!$B$2),2))</f>
        <v/>
      </c>
      <c r="G146" s="13" t="str">
        <f>IF($A146="","",((B146+C146)+F146))</f>
        <v/>
      </c>
      <c r="H146" s="13" t="str">
        <f>IF($A146="","",(CEILING(((G146+'Settings'!$B$4)/((1-'Settings'!$B$3)-'Settings'!$B$5)),1)-0.01))</f>
        <v/>
      </c>
      <c r="I146" s="13" t="str">
        <f>IF($A146="","",ROUND((H146*0.5),2))</f>
        <v/>
      </c>
      <c r="J146" s="13" t="str">
        <f>IF($A146="","",ROUND((((E146*(1-'Settings'!$B$3))-'Settings'!$B$4)-G146),2))</f>
        <v/>
      </c>
      <c r="K146" s="14" t="str">
        <f>IF($A146="","",IFERROR(IF((J146&lt;=0),"Never",ROUNDUP(('Settings'!$B$6/J146),0)),""))</f>
        <v/>
      </c>
    </row>
    <row r="147" spans="1:11" x14ac:dyDescent="0.25">
      <c r="B147" s="11"/>
      <c r="C147" s="11"/>
      <c r="D147" s="12"/>
      <c r="E147" s="11"/>
      <c r="F147" s="13" t="str">
        <f>IF($A147="","",ROUND(((D147/60)*'Settings'!$B$2),2))</f>
        <v/>
      </c>
      <c r="G147" s="13" t="str">
        <f>IF($A147="","",((B147+C147)+F147))</f>
        <v/>
      </c>
      <c r="H147" s="13" t="str">
        <f>IF($A147="","",(CEILING(((G147+'Settings'!$B$4)/((1-'Settings'!$B$3)-'Settings'!$B$5)),1)-0.01))</f>
        <v/>
      </c>
      <c r="I147" s="13" t="str">
        <f>IF($A147="","",ROUND((H147*0.5),2))</f>
        <v/>
      </c>
      <c r="J147" s="13" t="str">
        <f>IF($A147="","",ROUND((((E147*(1-'Settings'!$B$3))-'Settings'!$B$4)-G147),2))</f>
        <v/>
      </c>
      <c r="K147" s="14" t="str">
        <f>IF($A147="","",IFERROR(IF((J147&lt;=0),"Never",ROUNDUP(('Settings'!$B$6/J147),0)),""))</f>
        <v/>
      </c>
    </row>
    <row r="148" spans="1:11" x14ac:dyDescent="0.25">
      <c r="B148" s="11"/>
      <c r="C148" s="11"/>
      <c r="D148" s="12"/>
      <c r="E148" s="11"/>
      <c r="F148" s="13" t="str">
        <f>IF($A148="","",ROUND(((D148/60)*'Settings'!$B$2),2))</f>
        <v/>
      </c>
      <c r="G148" s="13" t="str">
        <f>IF($A148="","",((B148+C148)+F148))</f>
        <v/>
      </c>
      <c r="H148" s="13" t="str">
        <f>IF($A148="","",(CEILING(((G148+'Settings'!$B$4)/((1-'Settings'!$B$3)-'Settings'!$B$5)),1)-0.01))</f>
        <v/>
      </c>
      <c r="I148" s="13" t="str">
        <f>IF($A148="","",ROUND((H148*0.5),2))</f>
        <v/>
      </c>
      <c r="J148" s="13" t="str">
        <f>IF($A148="","",ROUND((((E148*(1-'Settings'!$B$3))-'Settings'!$B$4)-G148),2))</f>
        <v/>
      </c>
      <c r="K148" s="14" t="str">
        <f>IF($A148="","",IFERROR(IF((J148&lt;=0),"Never",ROUNDUP(('Settings'!$B$6/J148),0)),""))</f>
        <v/>
      </c>
    </row>
    <row r="149" spans="1:11" x14ac:dyDescent="0.25">
      <c r="B149" s="11"/>
      <c r="C149" s="11"/>
      <c r="D149" s="12"/>
      <c r="E149" s="11"/>
      <c r="F149" s="13" t="str">
        <f>IF($A149="","",ROUND(((D149/60)*'Settings'!$B$2),2))</f>
        <v/>
      </c>
      <c r="G149" s="13" t="str">
        <f>IF($A149="","",((B149+C149)+F149))</f>
        <v/>
      </c>
      <c r="H149" s="13" t="str">
        <f>IF($A149="","",(CEILING(((G149+'Settings'!$B$4)/((1-'Settings'!$B$3)-'Settings'!$B$5)),1)-0.01))</f>
        <v/>
      </c>
      <c r="I149" s="13" t="str">
        <f>IF($A149="","",ROUND((H149*0.5),2))</f>
        <v/>
      </c>
      <c r="J149" s="13" t="str">
        <f>IF($A149="","",ROUND((((E149*(1-'Settings'!$B$3))-'Settings'!$B$4)-G149),2))</f>
        <v/>
      </c>
      <c r="K149" s="14" t="str">
        <f>IF($A149="","",IFERROR(IF((J149&lt;=0),"Never",ROUNDUP(('Settings'!$B$6/J149),0)),""))</f>
        <v/>
      </c>
    </row>
    <row r="150" spans="1:11" x14ac:dyDescent="0.25">
      <c r="B150" s="11"/>
      <c r="C150" s="11"/>
      <c r="D150" s="12"/>
      <c r="E150" s="11"/>
      <c r="F150" s="13" t="str">
        <f>IF($A150="","",ROUND(((D150/60)*'Settings'!$B$2),2))</f>
        <v/>
      </c>
      <c r="G150" s="13" t="str">
        <f>IF($A150="","",((B150+C150)+F150))</f>
        <v/>
      </c>
      <c r="H150" s="13" t="str">
        <f>IF($A150="","",(CEILING(((G150+'Settings'!$B$4)/((1-'Settings'!$B$3)-'Settings'!$B$5)),1)-0.01))</f>
        <v/>
      </c>
      <c r="I150" s="13" t="str">
        <f>IF($A150="","",ROUND((H150*0.5),2))</f>
        <v/>
      </c>
      <c r="J150" s="13" t="str">
        <f>IF($A150="","",ROUND((((E150*(1-'Settings'!$B$3))-'Settings'!$B$4)-G150),2))</f>
        <v/>
      </c>
      <c r="K150" s="14" t="str">
        <f>IF($A150="","",IFERROR(IF((J150&lt;=0),"Never",ROUNDUP(('Settings'!$B$6/J150),0)),""))</f>
        <v/>
      </c>
    </row>
    <row r="151" spans="1:11" x14ac:dyDescent="0.25">
      <c r="B151" s="11"/>
      <c r="C151" s="11"/>
      <c r="D151" s="12"/>
      <c r="E151" s="11"/>
      <c r="F151" s="13" t="str">
        <f>IF($A151="","",ROUND(((D151/60)*'Settings'!$B$2),2))</f>
        <v/>
      </c>
      <c r="G151" s="13" t="str">
        <f>IF($A151="","",((B151+C151)+F151))</f>
        <v/>
      </c>
      <c r="H151" s="13" t="str">
        <f>IF($A151="","",(CEILING(((G151+'Settings'!$B$4)/((1-'Settings'!$B$3)-'Settings'!$B$5)),1)-0.01))</f>
        <v/>
      </c>
      <c r="I151" s="13" t="str">
        <f>IF($A151="","",ROUND((H151*0.5),2))</f>
        <v/>
      </c>
      <c r="J151" s="13" t="str">
        <f>IF($A151="","",ROUND((((E151*(1-'Settings'!$B$3))-'Settings'!$B$4)-G151),2))</f>
        <v/>
      </c>
      <c r="K151" s="14" t="str">
        <f>IF($A151="","",IFERROR(IF((J151&lt;=0),"Never",ROUNDUP(('Settings'!$B$6/J151),0)),""))</f>
        <v/>
      </c>
    </row>
    <row r="152" spans="1:11" x14ac:dyDescent="0.25">
      <c r="B152" s="11"/>
      <c r="C152" s="11"/>
      <c r="D152" s="12"/>
      <c r="E152" s="11"/>
      <c r="F152" s="13" t="str">
        <f>IF($A152="","",ROUND(((D152/60)*'Settings'!$B$2),2))</f>
        <v/>
      </c>
      <c r="G152" s="13" t="str">
        <f>IF($A152="","",((B152+C152)+F152))</f>
        <v/>
      </c>
      <c r="H152" s="13" t="str">
        <f>IF($A152="","",(CEILING(((G152+'Settings'!$B$4)/((1-'Settings'!$B$3)-'Settings'!$B$5)),1)-0.01))</f>
        <v/>
      </c>
      <c r="I152" s="13" t="str">
        <f>IF($A152="","",ROUND((H152*0.5),2))</f>
        <v/>
      </c>
      <c r="J152" s="13" t="str">
        <f>IF($A152="","",ROUND((((E152*(1-'Settings'!$B$3))-'Settings'!$B$4)-G152),2))</f>
        <v/>
      </c>
      <c r="K152" s="14" t="str">
        <f>IF($A152="","",IFERROR(IF((J152&lt;=0),"Never",ROUNDUP(('Settings'!$B$6/J152),0)),""))</f>
        <v/>
      </c>
    </row>
    <row r="153" spans="1:11" x14ac:dyDescent="0.25">
      <c r="B153" s="11"/>
      <c r="C153" s="11"/>
      <c r="D153" s="12"/>
      <c r="E153" s="11"/>
      <c r="F153" s="13" t="str">
        <f>IF($A153="","",ROUND(((D153/60)*'Settings'!$B$2),2))</f>
        <v/>
      </c>
      <c r="G153" s="13" t="str">
        <f>IF($A153="","",((B153+C153)+F153))</f>
        <v/>
      </c>
      <c r="H153" s="13" t="str">
        <f>IF($A153="","",(CEILING(((G153+'Settings'!$B$4)/((1-'Settings'!$B$3)-'Settings'!$B$5)),1)-0.01))</f>
        <v/>
      </c>
      <c r="I153" s="13" t="str">
        <f>IF($A153="","",ROUND((H153*0.5),2))</f>
        <v/>
      </c>
      <c r="J153" s="13" t="str">
        <f>IF($A153="","",ROUND((((E153*(1-'Settings'!$B$3))-'Settings'!$B$4)-G153),2))</f>
        <v/>
      </c>
      <c r="K153" s="14" t="str">
        <f>IF($A153="","",IFERROR(IF((J153&lt;=0),"Never",ROUNDUP(('Settings'!$B$6/J153),0)),""))</f>
        <v/>
      </c>
    </row>
    <row r="154" spans="1:11" x14ac:dyDescent="0.25">
      <c r="B154" s="11"/>
      <c r="C154" s="11"/>
      <c r="D154" s="12"/>
      <c r="E154" s="11"/>
      <c r="F154" s="13" t="str">
        <f>IF($A154="","",ROUND(((D154/60)*'Settings'!$B$2),2))</f>
        <v/>
      </c>
      <c r="G154" s="13" t="str">
        <f>IF($A154="","",((B154+C154)+F154))</f>
        <v/>
      </c>
      <c r="H154" s="13" t="str">
        <f>IF($A154="","",(CEILING(((G154+'Settings'!$B$4)/((1-'Settings'!$B$3)-'Settings'!$B$5)),1)-0.01))</f>
        <v/>
      </c>
      <c r="I154" s="13" t="str">
        <f>IF($A154="","",ROUND((H154*0.5),2))</f>
        <v/>
      </c>
      <c r="J154" s="13" t="str">
        <f>IF($A154="","",ROUND((((E154*(1-'Settings'!$B$3))-'Settings'!$B$4)-G154),2))</f>
        <v/>
      </c>
      <c r="K154" s="14" t="str">
        <f>IF($A154="","",IFERROR(IF((J154&lt;=0),"Never",ROUNDUP(('Settings'!$B$6/J154),0)),""))</f>
        <v/>
      </c>
    </row>
    <row r="155" spans="1:11" x14ac:dyDescent="0.25">
      <c r="B155" s="11"/>
      <c r="C155" s="11"/>
      <c r="D155" s="12"/>
      <c r="E155" s="11"/>
      <c r="F155" s="13" t="str">
        <f>IF($A155="","",ROUND(((D155/60)*'Settings'!$B$2),2))</f>
        <v/>
      </c>
      <c r="G155" s="13" t="str">
        <f>IF($A155="","",((B155+C155)+F155))</f>
        <v/>
      </c>
      <c r="H155" s="13" t="str">
        <f>IF($A155="","",(CEILING(((G155+'Settings'!$B$4)/((1-'Settings'!$B$3)-'Settings'!$B$5)),1)-0.01))</f>
        <v/>
      </c>
      <c r="I155" s="13" t="str">
        <f>IF($A155="","",ROUND((H155*0.5),2))</f>
        <v/>
      </c>
      <c r="J155" s="13" t="str">
        <f>IF($A155="","",ROUND((((E155*(1-'Settings'!$B$3))-'Settings'!$B$4)-G155),2))</f>
        <v/>
      </c>
      <c r="K155" s="14" t="str">
        <f>IF($A155="","",IFERROR(IF((J155&lt;=0),"Never",ROUNDUP(('Settings'!$B$6/J155),0)),""))</f>
        <v/>
      </c>
    </row>
    <row r="156" spans="1:11" x14ac:dyDescent="0.25">
      <c r="B156" s="11"/>
      <c r="C156" s="11"/>
      <c r="D156" s="12"/>
      <c r="E156" s="11"/>
      <c r="F156" s="13" t="str">
        <f>IF($A156="","",ROUND(((D156/60)*'Settings'!$B$2),2))</f>
        <v/>
      </c>
      <c r="G156" s="13" t="str">
        <f>IF($A156="","",((B156+C156)+F156))</f>
        <v/>
      </c>
      <c r="H156" s="13" t="str">
        <f>IF($A156="","",(CEILING(((G156+'Settings'!$B$4)/((1-'Settings'!$B$3)-'Settings'!$B$5)),1)-0.01))</f>
        <v/>
      </c>
      <c r="I156" s="13" t="str">
        <f>IF($A156="","",ROUND((H156*0.5),2))</f>
        <v/>
      </c>
      <c r="J156" s="13" t="str">
        <f>IF($A156="","",ROUND((((E156*(1-'Settings'!$B$3))-'Settings'!$B$4)-G156),2))</f>
        <v/>
      </c>
      <c r="K156" s="14" t="str">
        <f>IF($A156="","",IFERROR(IF((J156&lt;=0),"Never",ROUNDUP(('Settings'!$B$6/J156),0)),""))</f>
        <v/>
      </c>
    </row>
    <row r="157" spans="1:11" x14ac:dyDescent="0.25">
      <c r="B157" s="11"/>
      <c r="C157" s="11"/>
      <c r="D157" s="12"/>
      <c r="E157" s="11"/>
      <c r="F157" s="13" t="str">
        <f>IF($A157="","",ROUND(((D157/60)*'Settings'!$B$2),2))</f>
        <v/>
      </c>
      <c r="G157" s="13" t="str">
        <f>IF($A157="","",((B157+C157)+F157))</f>
        <v/>
      </c>
      <c r="H157" s="13" t="str">
        <f>IF($A157="","",(CEILING(((G157+'Settings'!$B$4)/((1-'Settings'!$B$3)-'Settings'!$B$5)),1)-0.01))</f>
        <v/>
      </c>
      <c r="I157" s="13" t="str">
        <f>IF($A157="","",ROUND((H157*0.5),2))</f>
        <v/>
      </c>
      <c r="J157" s="13" t="str">
        <f>IF($A157="","",ROUND((((E157*(1-'Settings'!$B$3))-'Settings'!$B$4)-G157),2))</f>
        <v/>
      </c>
      <c r="K157" s="14" t="str">
        <f>IF($A157="","",IFERROR(IF((J157&lt;=0),"Never",ROUNDUP(('Settings'!$B$6/J157),0)),""))</f>
        <v/>
      </c>
    </row>
    <row r="158" spans="1:11" x14ac:dyDescent="0.25">
      <c r="B158" s="11"/>
      <c r="C158" s="11"/>
      <c r="D158" s="12"/>
      <c r="E158" s="11"/>
      <c r="F158" s="13" t="str">
        <f>IF($A158="","",ROUND(((D158/60)*'Settings'!$B$2),2))</f>
        <v/>
      </c>
      <c r="G158" s="13" t="str">
        <f>IF($A158="","",((B158+C158)+F158))</f>
        <v/>
      </c>
      <c r="H158" s="13" t="str">
        <f>IF($A158="","",(CEILING(((G158+'Settings'!$B$4)/((1-'Settings'!$B$3)-'Settings'!$B$5)),1)-0.01))</f>
        <v/>
      </c>
      <c r="I158" s="13" t="str">
        <f>IF($A158="","",ROUND((H158*0.5),2))</f>
        <v/>
      </c>
      <c r="J158" s="13" t="str">
        <f>IF($A158="","",ROUND((((E158*(1-'Settings'!$B$3))-'Settings'!$B$4)-G158),2))</f>
        <v/>
      </c>
      <c r="K158" s="14" t="str">
        <f>IF($A158="","",IFERROR(IF((J158&lt;=0),"Never",ROUNDUP(('Settings'!$B$6/J158),0)),""))</f>
        <v/>
      </c>
    </row>
    <row r="159" spans="1:11" x14ac:dyDescent="0.25">
      <c r="B159" s="11"/>
      <c r="C159" s="11"/>
      <c r="D159" s="12"/>
      <c r="E159" s="11"/>
      <c r="F159" s="13" t="str">
        <f>IF($A159="","",ROUND(((D159/60)*'Settings'!$B$2),2))</f>
        <v/>
      </c>
      <c r="G159" s="13" t="str">
        <f>IF($A159="","",((B159+C159)+F159))</f>
        <v/>
      </c>
      <c r="H159" s="13" t="str">
        <f>IF($A159="","",(CEILING(((G159+'Settings'!$B$4)/((1-'Settings'!$B$3)-'Settings'!$B$5)),1)-0.01))</f>
        <v/>
      </c>
      <c r="I159" s="13" t="str">
        <f>IF($A159="","",ROUND((H159*0.5),2))</f>
        <v/>
      </c>
      <c r="J159" s="13" t="str">
        <f>IF($A159="","",ROUND((((E159*(1-'Settings'!$B$3))-'Settings'!$B$4)-G159),2))</f>
        <v/>
      </c>
      <c r="K159" s="14" t="str">
        <f>IF($A159="","",IFERROR(IF((J159&lt;=0),"Never",ROUNDUP(('Settings'!$B$6/J159),0)),""))</f>
        <v/>
      </c>
    </row>
    <row r="160" spans="1:11" x14ac:dyDescent="0.25">
      <c r="B160" s="11"/>
      <c r="C160" s="11"/>
      <c r="D160" s="12"/>
      <c r="E160" s="11"/>
      <c r="F160" s="13" t="str">
        <f>IF($A160="","",ROUND(((D160/60)*'Settings'!$B$2),2))</f>
        <v/>
      </c>
      <c r="G160" s="13" t="str">
        <f>IF($A160="","",((B160+C160)+F160))</f>
        <v/>
      </c>
      <c r="H160" s="13" t="str">
        <f>IF($A160="","",(CEILING(((G160+'Settings'!$B$4)/((1-'Settings'!$B$3)-'Settings'!$B$5)),1)-0.01))</f>
        <v/>
      </c>
      <c r="I160" s="13" t="str">
        <f>IF($A160="","",ROUND((H160*0.5),2))</f>
        <v/>
      </c>
      <c r="J160" s="13" t="str">
        <f>IF($A160="","",ROUND((((E160*(1-'Settings'!$B$3))-'Settings'!$B$4)-G160),2))</f>
        <v/>
      </c>
      <c r="K160" s="14" t="str">
        <f>IF($A160="","",IFERROR(IF((J160&lt;=0),"Never",ROUNDUP(('Settings'!$B$6/J160),0)),""))</f>
        <v/>
      </c>
    </row>
    <row r="161" spans="1:11" x14ac:dyDescent="0.25">
      <c r="B161" s="11"/>
      <c r="C161" s="11"/>
      <c r="D161" s="12"/>
      <c r="E161" s="11"/>
      <c r="F161" s="13" t="str">
        <f>IF($A161="","",ROUND(((D161/60)*'Settings'!$B$2),2))</f>
        <v/>
      </c>
      <c r="G161" s="13" t="str">
        <f>IF($A161="","",((B161+C161)+F161))</f>
        <v/>
      </c>
      <c r="H161" s="13" t="str">
        <f>IF($A161="","",(CEILING(((G161+'Settings'!$B$4)/((1-'Settings'!$B$3)-'Settings'!$B$5)),1)-0.01))</f>
        <v/>
      </c>
      <c r="I161" s="13" t="str">
        <f>IF($A161="","",ROUND((H161*0.5),2))</f>
        <v/>
      </c>
      <c r="J161" s="13" t="str">
        <f>IF($A161="","",ROUND((((E161*(1-'Settings'!$B$3))-'Settings'!$B$4)-G161),2))</f>
        <v/>
      </c>
      <c r="K161" s="14" t="str">
        <f>IF($A161="","",IFERROR(IF((J161&lt;=0),"Never",ROUNDUP(('Settings'!$B$6/J161),0)),""))</f>
        <v/>
      </c>
    </row>
    <row r="162" spans="1:11" x14ac:dyDescent="0.25">
      <c r="B162" s="11"/>
      <c r="C162" s="11"/>
      <c r="D162" s="12"/>
      <c r="E162" s="11"/>
      <c r="F162" s="13" t="str">
        <f>IF($A162="","",ROUND(((D162/60)*'Settings'!$B$2),2))</f>
        <v/>
      </c>
      <c r="G162" s="13" t="str">
        <f>IF($A162="","",((B162+C162)+F162))</f>
        <v/>
      </c>
      <c r="H162" s="13" t="str">
        <f>IF($A162="","",(CEILING(((G162+'Settings'!$B$4)/((1-'Settings'!$B$3)-'Settings'!$B$5)),1)-0.01))</f>
        <v/>
      </c>
      <c r="I162" s="13" t="str">
        <f>IF($A162="","",ROUND((H162*0.5),2))</f>
        <v/>
      </c>
      <c r="J162" s="13" t="str">
        <f>IF($A162="","",ROUND((((E162*(1-'Settings'!$B$3))-'Settings'!$B$4)-G162),2))</f>
        <v/>
      </c>
      <c r="K162" s="14" t="str">
        <f>IF($A162="","",IFERROR(IF((J162&lt;=0),"Never",ROUNDUP(('Settings'!$B$6/J162),0)),""))</f>
        <v/>
      </c>
    </row>
    <row r="163" spans="1:11" x14ac:dyDescent="0.25">
      <c r="B163" s="11"/>
      <c r="C163" s="11"/>
      <c r="D163" s="12"/>
      <c r="E163" s="11"/>
      <c r="F163" s="13" t="str">
        <f>IF($A163="","",ROUND(((D163/60)*'Settings'!$B$2),2))</f>
        <v/>
      </c>
      <c r="G163" s="13" t="str">
        <f>IF($A163="","",((B163+C163)+F163))</f>
        <v/>
      </c>
      <c r="H163" s="13" t="str">
        <f>IF($A163="","",(CEILING(((G163+'Settings'!$B$4)/((1-'Settings'!$B$3)-'Settings'!$B$5)),1)-0.01))</f>
        <v/>
      </c>
      <c r="I163" s="13" t="str">
        <f>IF($A163="","",ROUND((H163*0.5),2))</f>
        <v/>
      </c>
      <c r="J163" s="13" t="str">
        <f>IF($A163="","",ROUND((((E163*(1-'Settings'!$B$3))-'Settings'!$B$4)-G163),2))</f>
        <v/>
      </c>
      <c r="K163" s="14" t="str">
        <f>IF($A163="","",IFERROR(IF((J163&lt;=0),"Never",ROUNDUP(('Settings'!$B$6/J163),0)),""))</f>
        <v/>
      </c>
    </row>
    <row r="164" spans="1:11" x14ac:dyDescent="0.25">
      <c r="B164" s="11"/>
      <c r="C164" s="11"/>
      <c r="D164" s="12"/>
      <c r="E164" s="11"/>
      <c r="F164" s="13" t="str">
        <f>IF($A164="","",ROUND(((D164/60)*'Settings'!$B$2),2))</f>
        <v/>
      </c>
      <c r="G164" s="13" t="str">
        <f>IF($A164="","",((B164+C164)+F164))</f>
        <v/>
      </c>
      <c r="H164" s="13" t="str">
        <f>IF($A164="","",(CEILING(((G164+'Settings'!$B$4)/((1-'Settings'!$B$3)-'Settings'!$B$5)),1)-0.01))</f>
        <v/>
      </c>
      <c r="I164" s="13" t="str">
        <f>IF($A164="","",ROUND((H164*0.5),2))</f>
        <v/>
      </c>
      <c r="J164" s="13" t="str">
        <f>IF($A164="","",ROUND((((E164*(1-'Settings'!$B$3))-'Settings'!$B$4)-G164),2))</f>
        <v/>
      </c>
      <c r="K164" s="14" t="str">
        <f>IF($A164="","",IFERROR(IF((J164&lt;=0),"Never",ROUNDUP(('Settings'!$B$6/J164),0)),""))</f>
        <v/>
      </c>
    </row>
    <row r="165" spans="1:11" x14ac:dyDescent="0.25">
      <c r="B165" s="11"/>
      <c r="C165" s="11"/>
      <c r="D165" s="12"/>
      <c r="E165" s="11"/>
      <c r="F165" s="13" t="str">
        <f>IF($A165="","",ROUND(((D165/60)*'Settings'!$B$2),2))</f>
        <v/>
      </c>
      <c r="G165" s="13" t="str">
        <f>IF($A165="","",((B165+C165)+F165))</f>
        <v/>
      </c>
      <c r="H165" s="13" t="str">
        <f>IF($A165="","",(CEILING(((G165+'Settings'!$B$4)/((1-'Settings'!$B$3)-'Settings'!$B$5)),1)-0.01))</f>
        <v/>
      </c>
      <c r="I165" s="13" t="str">
        <f>IF($A165="","",ROUND((H165*0.5),2))</f>
        <v/>
      </c>
      <c r="J165" s="13" t="str">
        <f>IF($A165="","",ROUND((((E165*(1-'Settings'!$B$3))-'Settings'!$B$4)-G165),2))</f>
        <v/>
      </c>
      <c r="K165" s="14" t="str">
        <f>IF($A165="","",IFERROR(IF((J165&lt;=0),"Never",ROUNDUP(('Settings'!$B$6/J165),0)),""))</f>
        <v/>
      </c>
    </row>
    <row r="166" spans="1:11" x14ac:dyDescent="0.25">
      <c r="B166" s="11"/>
      <c r="C166" s="11"/>
      <c r="D166" s="12"/>
      <c r="E166" s="11"/>
      <c r="F166" s="13" t="str">
        <f>IF($A166="","",ROUND(((D166/60)*'Settings'!$B$2),2))</f>
        <v/>
      </c>
      <c r="G166" s="13" t="str">
        <f>IF($A166="","",((B166+C166)+F166))</f>
        <v/>
      </c>
      <c r="H166" s="13" t="str">
        <f>IF($A166="","",(CEILING(((G166+'Settings'!$B$4)/((1-'Settings'!$B$3)-'Settings'!$B$5)),1)-0.01))</f>
        <v/>
      </c>
      <c r="I166" s="13" t="str">
        <f>IF($A166="","",ROUND((H166*0.5),2))</f>
        <v/>
      </c>
      <c r="J166" s="13" t="str">
        <f>IF($A166="","",ROUND((((E166*(1-'Settings'!$B$3))-'Settings'!$B$4)-G166),2))</f>
        <v/>
      </c>
      <c r="K166" s="14" t="str">
        <f>IF($A166="","",IFERROR(IF((J166&lt;=0),"Never",ROUNDUP(('Settings'!$B$6/J166),0)),""))</f>
        <v/>
      </c>
    </row>
    <row r="167" spans="1:11" x14ac:dyDescent="0.25">
      <c r="B167" s="11"/>
      <c r="C167" s="11"/>
      <c r="D167" s="12"/>
      <c r="E167" s="11"/>
      <c r="F167" s="13" t="str">
        <f>IF($A167="","",ROUND(((D167/60)*'Settings'!$B$2),2))</f>
        <v/>
      </c>
      <c r="G167" s="13" t="str">
        <f>IF($A167="","",((B167+C167)+F167))</f>
        <v/>
      </c>
      <c r="H167" s="13" t="str">
        <f>IF($A167="","",(CEILING(((G167+'Settings'!$B$4)/((1-'Settings'!$B$3)-'Settings'!$B$5)),1)-0.01))</f>
        <v/>
      </c>
      <c r="I167" s="13" t="str">
        <f>IF($A167="","",ROUND((H167*0.5),2))</f>
        <v/>
      </c>
      <c r="J167" s="13" t="str">
        <f>IF($A167="","",ROUND((((E167*(1-'Settings'!$B$3))-'Settings'!$B$4)-G167),2))</f>
        <v/>
      </c>
      <c r="K167" s="14" t="str">
        <f>IF($A167="","",IFERROR(IF((J167&lt;=0),"Never",ROUNDUP(('Settings'!$B$6/J167),0)),""))</f>
        <v/>
      </c>
    </row>
    <row r="168" spans="1:11" x14ac:dyDescent="0.25">
      <c r="B168" s="11"/>
      <c r="C168" s="11"/>
      <c r="D168" s="12"/>
      <c r="E168" s="11"/>
      <c r="F168" s="13" t="str">
        <f>IF($A168="","",ROUND(((D168/60)*'Settings'!$B$2),2))</f>
        <v/>
      </c>
      <c r="G168" s="13" t="str">
        <f>IF($A168="","",((B168+C168)+F168))</f>
        <v/>
      </c>
      <c r="H168" s="13" t="str">
        <f>IF($A168="","",(CEILING(((G168+'Settings'!$B$4)/((1-'Settings'!$B$3)-'Settings'!$B$5)),1)-0.01))</f>
        <v/>
      </c>
      <c r="I168" s="13" t="str">
        <f>IF($A168="","",ROUND((H168*0.5),2))</f>
        <v/>
      </c>
      <c r="J168" s="13" t="str">
        <f>IF($A168="","",ROUND((((E168*(1-'Settings'!$B$3))-'Settings'!$B$4)-G168),2))</f>
        <v/>
      </c>
      <c r="K168" s="14" t="str">
        <f>IF($A168="","",IFERROR(IF((J168&lt;=0),"Never",ROUNDUP(('Settings'!$B$6/J168),0)),""))</f>
        <v/>
      </c>
    </row>
    <row r="169" spans="1:11" x14ac:dyDescent="0.25">
      <c r="B169" s="11"/>
      <c r="C169" s="11"/>
      <c r="D169" s="12"/>
      <c r="E169" s="11"/>
      <c r="F169" s="13" t="str">
        <f>IF($A169="","",ROUND(((D169/60)*'Settings'!$B$2),2))</f>
        <v/>
      </c>
      <c r="G169" s="13" t="str">
        <f>IF($A169="","",((B169+C169)+F169))</f>
        <v/>
      </c>
      <c r="H169" s="13" t="str">
        <f>IF($A169="","",(CEILING(((G169+'Settings'!$B$4)/((1-'Settings'!$B$3)-'Settings'!$B$5)),1)-0.01))</f>
        <v/>
      </c>
      <c r="I169" s="13" t="str">
        <f>IF($A169="","",ROUND((H169*0.5),2))</f>
        <v/>
      </c>
      <c r="J169" s="13" t="str">
        <f>IF($A169="","",ROUND((((E169*(1-'Settings'!$B$3))-'Settings'!$B$4)-G169),2))</f>
        <v/>
      </c>
      <c r="K169" s="14" t="str">
        <f>IF($A169="","",IFERROR(IF((J169&lt;=0),"Never",ROUNDUP(('Settings'!$B$6/J169),0)),""))</f>
        <v/>
      </c>
    </row>
    <row r="170" spans="1:11" x14ac:dyDescent="0.25">
      <c r="B170" s="11"/>
      <c r="C170" s="11"/>
      <c r="D170" s="12"/>
      <c r="E170" s="11"/>
      <c r="F170" s="13" t="str">
        <f>IF($A170="","",ROUND(((D170/60)*'Settings'!$B$2),2))</f>
        <v/>
      </c>
      <c r="G170" s="13" t="str">
        <f>IF($A170="","",((B170+C170)+F170))</f>
        <v/>
      </c>
      <c r="H170" s="13" t="str">
        <f>IF($A170="","",(CEILING(((G170+'Settings'!$B$4)/((1-'Settings'!$B$3)-'Settings'!$B$5)),1)-0.01))</f>
        <v/>
      </c>
      <c r="I170" s="13" t="str">
        <f>IF($A170="","",ROUND((H170*0.5),2))</f>
        <v/>
      </c>
      <c r="J170" s="13" t="str">
        <f>IF($A170="","",ROUND((((E170*(1-'Settings'!$B$3))-'Settings'!$B$4)-G170),2))</f>
        <v/>
      </c>
      <c r="K170" s="14" t="str">
        <f>IF($A170="","",IFERROR(IF((J170&lt;=0),"Never",ROUNDUP(('Settings'!$B$6/J170),0)),""))</f>
        <v/>
      </c>
    </row>
    <row r="171" spans="1:11" x14ac:dyDescent="0.25">
      <c r="B171" s="11"/>
      <c r="C171" s="11"/>
      <c r="D171" s="12"/>
      <c r="E171" s="11"/>
      <c r="F171" s="13" t="str">
        <f>IF($A171="","",ROUND(((D171/60)*'Settings'!$B$2),2))</f>
        <v/>
      </c>
      <c r="G171" s="13" t="str">
        <f>IF($A171="","",((B171+C171)+F171))</f>
        <v/>
      </c>
      <c r="H171" s="13" t="str">
        <f>IF($A171="","",(CEILING(((G171+'Settings'!$B$4)/((1-'Settings'!$B$3)-'Settings'!$B$5)),1)-0.01))</f>
        <v/>
      </c>
      <c r="I171" s="13" t="str">
        <f>IF($A171="","",ROUND((H171*0.5),2))</f>
        <v/>
      </c>
      <c r="J171" s="13" t="str">
        <f>IF($A171="","",ROUND((((E171*(1-'Settings'!$B$3))-'Settings'!$B$4)-G171),2))</f>
        <v/>
      </c>
      <c r="K171" s="14" t="str">
        <f>IF($A171="","",IFERROR(IF((J171&lt;=0),"Never",ROUNDUP(('Settings'!$B$6/J171),0)),""))</f>
        <v/>
      </c>
    </row>
    <row r="172" spans="1:11" x14ac:dyDescent="0.25">
      <c r="B172" s="11"/>
      <c r="C172" s="11"/>
      <c r="D172" s="12"/>
      <c r="E172" s="11"/>
      <c r="F172" s="13" t="str">
        <f>IF($A172="","",ROUND(((D172/60)*'Settings'!$B$2),2))</f>
        <v/>
      </c>
      <c r="G172" s="13" t="str">
        <f>IF($A172="","",((B172+C172)+F172))</f>
        <v/>
      </c>
      <c r="H172" s="13" t="str">
        <f>IF($A172="","",(CEILING(((G172+'Settings'!$B$4)/((1-'Settings'!$B$3)-'Settings'!$B$5)),1)-0.01))</f>
        <v/>
      </c>
      <c r="I172" s="13" t="str">
        <f>IF($A172="","",ROUND((H172*0.5),2))</f>
        <v/>
      </c>
      <c r="J172" s="13" t="str">
        <f>IF($A172="","",ROUND((((E172*(1-'Settings'!$B$3))-'Settings'!$B$4)-G172),2))</f>
        <v/>
      </c>
      <c r="K172" s="14" t="str">
        <f>IF($A172="","",IFERROR(IF((J172&lt;=0),"Never",ROUNDUP(('Settings'!$B$6/J172),0)),""))</f>
        <v/>
      </c>
    </row>
    <row r="173" spans="1:11" x14ac:dyDescent="0.25">
      <c r="B173" s="11"/>
      <c r="C173" s="11"/>
      <c r="D173" s="12"/>
      <c r="E173" s="11"/>
      <c r="F173" s="13" t="str">
        <f>IF($A173="","",ROUND(((D173/60)*'Settings'!$B$2),2))</f>
        <v/>
      </c>
      <c r="G173" s="13" t="str">
        <f>IF($A173="","",((B173+C173)+F173))</f>
        <v/>
      </c>
      <c r="H173" s="13" t="str">
        <f>IF($A173="","",(CEILING(((G173+'Settings'!$B$4)/((1-'Settings'!$B$3)-'Settings'!$B$5)),1)-0.01))</f>
        <v/>
      </c>
      <c r="I173" s="13" t="str">
        <f>IF($A173="","",ROUND((H173*0.5),2))</f>
        <v/>
      </c>
      <c r="J173" s="13" t="str">
        <f>IF($A173="","",ROUND((((E173*(1-'Settings'!$B$3))-'Settings'!$B$4)-G173),2))</f>
        <v/>
      </c>
      <c r="K173" s="14" t="str">
        <f>IF($A173="","",IFERROR(IF((J173&lt;=0),"Never",ROUNDUP(('Settings'!$B$6/J173),0)),""))</f>
        <v/>
      </c>
    </row>
    <row r="174" spans="1:11" x14ac:dyDescent="0.25">
      <c r="B174" s="11"/>
      <c r="C174" s="11"/>
      <c r="D174" s="12"/>
      <c r="E174" s="11"/>
      <c r="F174" s="13" t="str">
        <f>IF($A174="","",ROUND(((D174/60)*'Settings'!$B$2),2))</f>
        <v/>
      </c>
      <c r="G174" s="13" t="str">
        <f>IF($A174="","",((B174+C174)+F174))</f>
        <v/>
      </c>
      <c r="H174" s="13" t="str">
        <f>IF($A174="","",(CEILING(((G174+'Settings'!$B$4)/((1-'Settings'!$B$3)-'Settings'!$B$5)),1)-0.01))</f>
        <v/>
      </c>
      <c r="I174" s="13" t="str">
        <f>IF($A174="","",ROUND((H174*0.5),2))</f>
        <v/>
      </c>
      <c r="J174" s="13" t="str">
        <f>IF($A174="","",ROUND((((E174*(1-'Settings'!$B$3))-'Settings'!$B$4)-G174),2))</f>
        <v/>
      </c>
      <c r="K174" s="14" t="str">
        <f>IF($A174="","",IFERROR(IF((J174&lt;=0),"Never",ROUNDUP(('Settings'!$B$6/J174),0)),""))</f>
        <v/>
      </c>
    </row>
    <row r="175" spans="1:11" x14ac:dyDescent="0.25">
      <c r="B175" s="11"/>
      <c r="C175" s="11"/>
      <c r="D175" s="12"/>
      <c r="E175" s="11"/>
      <c r="F175" s="13" t="str">
        <f>IF($A175="","",ROUND(((D175/60)*'Settings'!$B$2),2))</f>
        <v/>
      </c>
      <c r="G175" s="13" t="str">
        <f>IF($A175="","",((B175+C175)+F175))</f>
        <v/>
      </c>
      <c r="H175" s="13" t="str">
        <f>IF($A175="","",(CEILING(((G175+'Settings'!$B$4)/((1-'Settings'!$B$3)-'Settings'!$B$5)),1)-0.01))</f>
        <v/>
      </c>
      <c r="I175" s="13" t="str">
        <f>IF($A175="","",ROUND((H175*0.5),2))</f>
        <v/>
      </c>
      <c r="J175" s="13" t="str">
        <f>IF($A175="","",ROUND((((E175*(1-'Settings'!$B$3))-'Settings'!$B$4)-G175),2))</f>
        <v/>
      </c>
      <c r="K175" s="14" t="str">
        <f>IF($A175="","",IFERROR(IF((J175&lt;=0),"Never",ROUNDUP(('Settings'!$B$6/J175),0)),""))</f>
        <v/>
      </c>
    </row>
    <row r="176" spans="1:11" x14ac:dyDescent="0.25">
      <c r="B176" s="11"/>
      <c r="C176" s="11"/>
      <c r="D176" s="12"/>
      <c r="E176" s="11"/>
      <c r="F176" s="13" t="str">
        <f>IF($A176="","",ROUND(((D176/60)*'Settings'!$B$2),2))</f>
        <v/>
      </c>
      <c r="G176" s="13" t="str">
        <f>IF($A176="","",((B176+C176)+F176))</f>
        <v/>
      </c>
      <c r="H176" s="13" t="str">
        <f>IF($A176="","",(CEILING(((G176+'Settings'!$B$4)/((1-'Settings'!$B$3)-'Settings'!$B$5)),1)-0.01))</f>
        <v/>
      </c>
      <c r="I176" s="13" t="str">
        <f>IF($A176="","",ROUND((H176*0.5),2))</f>
        <v/>
      </c>
      <c r="J176" s="13" t="str">
        <f>IF($A176="","",ROUND((((E176*(1-'Settings'!$B$3))-'Settings'!$B$4)-G176),2))</f>
        <v/>
      </c>
      <c r="K176" s="14" t="str">
        <f>IF($A176="","",IFERROR(IF((J176&lt;=0),"Never",ROUNDUP(('Settings'!$B$6/J176),0)),""))</f>
        <v/>
      </c>
    </row>
    <row r="177" spans="1:11" x14ac:dyDescent="0.25">
      <c r="B177" s="11"/>
      <c r="C177" s="11"/>
      <c r="D177" s="12"/>
      <c r="E177" s="11"/>
      <c r="F177" s="13" t="str">
        <f>IF($A177="","",ROUND(((D177/60)*'Settings'!$B$2),2))</f>
        <v/>
      </c>
      <c r="G177" s="13" t="str">
        <f>IF($A177="","",((B177+C177)+F177))</f>
        <v/>
      </c>
      <c r="H177" s="13" t="str">
        <f>IF($A177="","",(CEILING(((G177+'Settings'!$B$4)/((1-'Settings'!$B$3)-'Settings'!$B$5)),1)-0.01))</f>
        <v/>
      </c>
      <c r="I177" s="13" t="str">
        <f>IF($A177="","",ROUND((H177*0.5),2))</f>
        <v/>
      </c>
      <c r="J177" s="13" t="str">
        <f>IF($A177="","",ROUND((((E177*(1-'Settings'!$B$3))-'Settings'!$B$4)-G177),2))</f>
        <v/>
      </c>
      <c r="K177" s="14" t="str">
        <f>IF($A177="","",IFERROR(IF((J177&lt;=0),"Never",ROUNDUP(('Settings'!$B$6/J177),0)),""))</f>
        <v/>
      </c>
    </row>
    <row r="178" spans="1:11" x14ac:dyDescent="0.25">
      <c r="B178" s="11"/>
      <c r="C178" s="11"/>
      <c r="D178" s="12"/>
      <c r="E178" s="11"/>
      <c r="F178" s="13" t="str">
        <f>IF($A178="","",ROUND(((D178/60)*'Settings'!$B$2),2))</f>
        <v/>
      </c>
      <c r="G178" s="13" t="str">
        <f>IF($A178="","",((B178+C178)+F178))</f>
        <v/>
      </c>
      <c r="H178" s="13" t="str">
        <f>IF($A178="","",(CEILING(((G178+'Settings'!$B$4)/((1-'Settings'!$B$3)-'Settings'!$B$5)),1)-0.01))</f>
        <v/>
      </c>
      <c r="I178" s="13" t="str">
        <f>IF($A178="","",ROUND((H178*0.5),2))</f>
        <v/>
      </c>
      <c r="J178" s="13" t="str">
        <f>IF($A178="","",ROUND((((E178*(1-'Settings'!$B$3))-'Settings'!$B$4)-G178),2))</f>
        <v/>
      </c>
      <c r="K178" s="14" t="str">
        <f>IF($A178="","",IFERROR(IF((J178&lt;=0),"Never",ROUNDUP(('Settings'!$B$6/J178),0)),""))</f>
        <v/>
      </c>
    </row>
    <row r="179" spans="1:11" x14ac:dyDescent="0.25">
      <c r="B179" s="11"/>
      <c r="C179" s="11"/>
      <c r="D179" s="12"/>
      <c r="E179" s="11"/>
      <c r="F179" s="13" t="str">
        <f>IF($A179="","",ROUND(((D179/60)*'Settings'!$B$2),2))</f>
        <v/>
      </c>
      <c r="G179" s="13" t="str">
        <f>IF($A179="","",((B179+C179)+F179))</f>
        <v/>
      </c>
      <c r="H179" s="13" t="str">
        <f>IF($A179="","",(CEILING(((G179+'Settings'!$B$4)/((1-'Settings'!$B$3)-'Settings'!$B$5)),1)-0.01))</f>
        <v/>
      </c>
      <c r="I179" s="13" t="str">
        <f>IF($A179="","",ROUND((H179*0.5),2))</f>
        <v/>
      </c>
      <c r="J179" s="13" t="str">
        <f>IF($A179="","",ROUND((((E179*(1-'Settings'!$B$3))-'Settings'!$B$4)-G179),2))</f>
        <v/>
      </c>
      <c r="K179" s="14" t="str">
        <f>IF($A179="","",IFERROR(IF((J179&lt;=0),"Never",ROUNDUP(('Settings'!$B$6/J179),0)),""))</f>
        <v/>
      </c>
    </row>
    <row r="180" spans="1:11" x14ac:dyDescent="0.25">
      <c r="B180" s="11"/>
      <c r="C180" s="11"/>
      <c r="D180" s="12"/>
      <c r="E180" s="11"/>
      <c r="F180" s="13" t="str">
        <f>IF($A180="","",ROUND(((D180/60)*'Settings'!$B$2),2))</f>
        <v/>
      </c>
      <c r="G180" s="13" t="str">
        <f>IF($A180="","",((B180+C180)+F180))</f>
        <v/>
      </c>
      <c r="H180" s="13" t="str">
        <f>IF($A180="","",(CEILING(((G180+'Settings'!$B$4)/((1-'Settings'!$B$3)-'Settings'!$B$5)),1)-0.01))</f>
        <v/>
      </c>
      <c r="I180" s="13" t="str">
        <f>IF($A180="","",ROUND((H180*0.5),2))</f>
        <v/>
      </c>
      <c r="J180" s="13" t="str">
        <f>IF($A180="","",ROUND((((E180*(1-'Settings'!$B$3))-'Settings'!$B$4)-G180),2))</f>
        <v/>
      </c>
      <c r="K180" s="14" t="str">
        <f>IF($A180="","",IFERROR(IF((J180&lt;=0),"Never",ROUNDUP(('Settings'!$B$6/J180),0)),""))</f>
        <v/>
      </c>
    </row>
    <row r="181" spans="1:11" x14ac:dyDescent="0.25">
      <c r="B181" s="11"/>
      <c r="C181" s="11"/>
      <c r="D181" s="12"/>
      <c r="E181" s="11"/>
      <c r="F181" s="13" t="str">
        <f>IF($A181="","",ROUND(((D181/60)*'Settings'!$B$2),2))</f>
        <v/>
      </c>
      <c r="G181" s="13" t="str">
        <f>IF($A181="","",((B181+C181)+F181))</f>
        <v/>
      </c>
      <c r="H181" s="13" t="str">
        <f>IF($A181="","",(CEILING(((G181+'Settings'!$B$4)/((1-'Settings'!$B$3)-'Settings'!$B$5)),1)-0.01))</f>
        <v/>
      </c>
      <c r="I181" s="13" t="str">
        <f>IF($A181="","",ROUND((H181*0.5),2))</f>
        <v/>
      </c>
      <c r="J181" s="13" t="str">
        <f>IF($A181="","",ROUND((((E181*(1-'Settings'!$B$3))-'Settings'!$B$4)-G181),2))</f>
        <v/>
      </c>
      <c r="K181" s="14" t="str">
        <f>IF($A181="","",IFERROR(IF((J181&lt;=0),"Never",ROUNDUP(('Settings'!$B$6/J181),0)),""))</f>
        <v/>
      </c>
    </row>
    <row r="182" spans="1:11" x14ac:dyDescent="0.25">
      <c r="B182" s="11"/>
      <c r="C182" s="11"/>
      <c r="D182" s="12"/>
      <c r="E182" s="11"/>
      <c r="F182" s="13" t="str">
        <f>IF($A182="","",ROUND(((D182/60)*'Settings'!$B$2),2))</f>
        <v/>
      </c>
      <c r="G182" s="13" t="str">
        <f>IF($A182="","",((B182+C182)+F182))</f>
        <v/>
      </c>
      <c r="H182" s="13" t="str">
        <f>IF($A182="","",(CEILING(((G182+'Settings'!$B$4)/((1-'Settings'!$B$3)-'Settings'!$B$5)),1)-0.01))</f>
        <v/>
      </c>
      <c r="I182" s="13" t="str">
        <f>IF($A182="","",ROUND((H182*0.5),2))</f>
        <v/>
      </c>
      <c r="J182" s="13" t="str">
        <f>IF($A182="","",ROUND((((E182*(1-'Settings'!$B$3))-'Settings'!$B$4)-G182),2))</f>
        <v/>
      </c>
      <c r="K182" s="14" t="str">
        <f>IF($A182="","",IFERROR(IF((J182&lt;=0),"Never",ROUNDUP(('Settings'!$B$6/J182),0)),""))</f>
        <v/>
      </c>
    </row>
    <row r="183" spans="1:11" x14ac:dyDescent="0.25">
      <c r="B183" s="11"/>
      <c r="C183" s="11"/>
      <c r="D183" s="12"/>
      <c r="E183" s="11"/>
      <c r="F183" s="13" t="str">
        <f>IF($A183="","",ROUND(((D183/60)*'Settings'!$B$2),2))</f>
        <v/>
      </c>
      <c r="G183" s="13" t="str">
        <f>IF($A183="","",((B183+C183)+F183))</f>
        <v/>
      </c>
      <c r="H183" s="13" t="str">
        <f>IF($A183="","",(CEILING(((G183+'Settings'!$B$4)/((1-'Settings'!$B$3)-'Settings'!$B$5)),1)-0.01))</f>
        <v/>
      </c>
      <c r="I183" s="13" t="str">
        <f>IF($A183="","",ROUND((H183*0.5),2))</f>
        <v/>
      </c>
      <c r="J183" s="13" t="str">
        <f>IF($A183="","",ROUND((((E183*(1-'Settings'!$B$3))-'Settings'!$B$4)-G183),2))</f>
        <v/>
      </c>
      <c r="K183" s="14" t="str">
        <f>IF($A183="","",IFERROR(IF((J183&lt;=0),"Never",ROUNDUP(('Settings'!$B$6/J183),0)),""))</f>
        <v/>
      </c>
    </row>
    <row r="184" spans="1:11" x14ac:dyDescent="0.25">
      <c r="B184" s="11"/>
      <c r="C184" s="11"/>
      <c r="D184" s="12"/>
      <c r="E184" s="11"/>
      <c r="F184" s="13" t="str">
        <f>IF($A184="","",ROUND(((D184/60)*'Settings'!$B$2),2))</f>
        <v/>
      </c>
      <c r="G184" s="13" t="str">
        <f>IF($A184="","",((B184+C184)+F184))</f>
        <v/>
      </c>
      <c r="H184" s="13" t="str">
        <f>IF($A184="","",(CEILING(((G184+'Settings'!$B$4)/((1-'Settings'!$B$3)-'Settings'!$B$5)),1)-0.01))</f>
        <v/>
      </c>
      <c r="I184" s="13" t="str">
        <f>IF($A184="","",ROUND((H184*0.5),2))</f>
        <v/>
      </c>
      <c r="J184" s="13" t="str">
        <f>IF($A184="","",ROUND((((E184*(1-'Settings'!$B$3))-'Settings'!$B$4)-G184),2))</f>
        <v/>
      </c>
      <c r="K184" s="14" t="str">
        <f>IF($A184="","",IFERROR(IF((J184&lt;=0),"Never",ROUNDUP(('Settings'!$B$6/J184),0)),""))</f>
        <v/>
      </c>
    </row>
    <row r="185" spans="1:11" x14ac:dyDescent="0.25">
      <c r="B185" s="11"/>
      <c r="C185" s="11"/>
      <c r="D185" s="12"/>
      <c r="E185" s="11"/>
      <c r="F185" s="13" t="str">
        <f>IF($A185="","",ROUND(((D185/60)*'Settings'!$B$2),2))</f>
        <v/>
      </c>
      <c r="G185" s="13" t="str">
        <f>IF($A185="","",((B185+C185)+F185))</f>
        <v/>
      </c>
      <c r="H185" s="13" t="str">
        <f>IF($A185="","",(CEILING(((G185+'Settings'!$B$4)/((1-'Settings'!$B$3)-'Settings'!$B$5)),1)-0.01))</f>
        <v/>
      </c>
      <c r="I185" s="13" t="str">
        <f>IF($A185="","",ROUND((H185*0.5),2))</f>
        <v/>
      </c>
      <c r="J185" s="13" t="str">
        <f>IF($A185="","",ROUND((((E185*(1-'Settings'!$B$3))-'Settings'!$B$4)-G185),2))</f>
        <v/>
      </c>
      <c r="K185" s="14" t="str">
        <f>IF($A185="","",IFERROR(IF((J185&lt;=0),"Never",ROUNDUP(('Settings'!$B$6/J185),0)),""))</f>
        <v/>
      </c>
    </row>
    <row r="186" spans="1:11" x14ac:dyDescent="0.25">
      <c r="B186" s="11"/>
      <c r="C186" s="11"/>
      <c r="D186" s="12"/>
      <c r="E186" s="11"/>
      <c r="F186" s="13" t="str">
        <f>IF($A186="","",ROUND(((D186/60)*'Settings'!$B$2),2))</f>
        <v/>
      </c>
      <c r="G186" s="13" t="str">
        <f>IF($A186="","",((B186+C186)+F186))</f>
        <v/>
      </c>
      <c r="H186" s="13" t="str">
        <f>IF($A186="","",(CEILING(((G186+'Settings'!$B$4)/((1-'Settings'!$B$3)-'Settings'!$B$5)),1)-0.01))</f>
        <v/>
      </c>
      <c r="I186" s="13" t="str">
        <f>IF($A186="","",ROUND((H186*0.5),2))</f>
        <v/>
      </c>
      <c r="J186" s="13" t="str">
        <f>IF($A186="","",ROUND((((E186*(1-'Settings'!$B$3))-'Settings'!$B$4)-G186),2))</f>
        <v/>
      </c>
      <c r="K186" s="14" t="str">
        <f>IF($A186="","",IFERROR(IF((J186&lt;=0),"Never",ROUNDUP(('Settings'!$B$6/J186),0)),""))</f>
        <v/>
      </c>
    </row>
    <row r="187" spans="1:11" x14ac:dyDescent="0.25">
      <c r="B187" s="11"/>
      <c r="C187" s="11"/>
      <c r="D187" s="12"/>
      <c r="E187" s="11"/>
      <c r="F187" s="13" t="str">
        <f>IF($A187="","",ROUND(((D187/60)*'Settings'!$B$2),2))</f>
        <v/>
      </c>
      <c r="G187" s="13" t="str">
        <f>IF($A187="","",((B187+C187)+F187))</f>
        <v/>
      </c>
      <c r="H187" s="13" t="str">
        <f>IF($A187="","",(CEILING(((G187+'Settings'!$B$4)/((1-'Settings'!$B$3)-'Settings'!$B$5)),1)-0.01))</f>
        <v/>
      </c>
      <c r="I187" s="13" t="str">
        <f>IF($A187="","",ROUND((H187*0.5),2))</f>
        <v/>
      </c>
      <c r="J187" s="13" t="str">
        <f>IF($A187="","",ROUND((((E187*(1-'Settings'!$B$3))-'Settings'!$B$4)-G187),2))</f>
        <v/>
      </c>
      <c r="K187" s="14" t="str">
        <f>IF($A187="","",IFERROR(IF((J187&lt;=0),"Never",ROUNDUP(('Settings'!$B$6/J187),0)),""))</f>
        <v/>
      </c>
    </row>
    <row r="188" spans="1:11" x14ac:dyDescent="0.25">
      <c r="B188" s="11"/>
      <c r="C188" s="11"/>
      <c r="D188" s="12"/>
      <c r="E188" s="11"/>
      <c r="F188" s="13" t="str">
        <f>IF($A188="","",ROUND(((D188/60)*'Settings'!$B$2),2))</f>
        <v/>
      </c>
      <c r="G188" s="13" t="str">
        <f>IF($A188="","",((B188+C188)+F188))</f>
        <v/>
      </c>
      <c r="H188" s="13" t="str">
        <f>IF($A188="","",(CEILING(((G188+'Settings'!$B$4)/((1-'Settings'!$B$3)-'Settings'!$B$5)),1)-0.01))</f>
        <v/>
      </c>
      <c r="I188" s="13" t="str">
        <f>IF($A188="","",ROUND((H188*0.5),2))</f>
        <v/>
      </c>
      <c r="J188" s="13" t="str">
        <f>IF($A188="","",ROUND((((E188*(1-'Settings'!$B$3))-'Settings'!$B$4)-G188),2))</f>
        <v/>
      </c>
      <c r="K188" s="14" t="str">
        <f>IF($A188="","",IFERROR(IF((J188&lt;=0),"Never",ROUNDUP(('Settings'!$B$6/J188),0)),""))</f>
        <v/>
      </c>
    </row>
    <row r="189" spans="1:11" x14ac:dyDescent="0.25">
      <c r="B189" s="11"/>
      <c r="C189" s="11"/>
      <c r="D189" s="12"/>
      <c r="E189" s="11"/>
      <c r="F189" s="13" t="str">
        <f>IF($A189="","",ROUND(((D189/60)*'Settings'!$B$2),2))</f>
        <v/>
      </c>
      <c r="G189" s="13" t="str">
        <f>IF($A189="","",((B189+C189)+F189))</f>
        <v/>
      </c>
      <c r="H189" s="13" t="str">
        <f>IF($A189="","",(CEILING(((G189+'Settings'!$B$4)/((1-'Settings'!$B$3)-'Settings'!$B$5)),1)-0.01))</f>
        <v/>
      </c>
      <c r="I189" s="13" t="str">
        <f>IF($A189="","",ROUND((H189*0.5),2))</f>
        <v/>
      </c>
      <c r="J189" s="13" t="str">
        <f>IF($A189="","",ROUND((((E189*(1-'Settings'!$B$3))-'Settings'!$B$4)-G189),2))</f>
        <v/>
      </c>
      <c r="K189" s="14" t="str">
        <f>IF($A189="","",IFERROR(IF((J189&lt;=0),"Never",ROUNDUP(('Settings'!$B$6/J189),0)),""))</f>
        <v/>
      </c>
    </row>
    <row r="190" spans="1:11" x14ac:dyDescent="0.25">
      <c r="B190" s="11"/>
      <c r="C190" s="11"/>
      <c r="D190" s="12"/>
      <c r="E190" s="11"/>
      <c r="F190" s="13" t="str">
        <f>IF($A190="","",ROUND(((D190/60)*'Settings'!$B$2),2))</f>
        <v/>
      </c>
      <c r="G190" s="13" t="str">
        <f>IF($A190="","",((B190+C190)+F190))</f>
        <v/>
      </c>
      <c r="H190" s="13" t="str">
        <f>IF($A190="","",(CEILING(((G190+'Settings'!$B$4)/((1-'Settings'!$B$3)-'Settings'!$B$5)),1)-0.01))</f>
        <v/>
      </c>
      <c r="I190" s="13" t="str">
        <f>IF($A190="","",ROUND((H190*0.5),2))</f>
        <v/>
      </c>
      <c r="J190" s="13" t="str">
        <f>IF($A190="","",ROUND((((E190*(1-'Settings'!$B$3))-'Settings'!$B$4)-G190),2))</f>
        <v/>
      </c>
      <c r="K190" s="14" t="str">
        <f>IF($A190="","",IFERROR(IF((J190&lt;=0),"Never",ROUNDUP(('Settings'!$B$6/J190),0)),""))</f>
        <v/>
      </c>
    </row>
    <row r="191" spans="1:11" x14ac:dyDescent="0.25">
      <c r="B191" s="11"/>
      <c r="C191" s="11"/>
      <c r="D191" s="12"/>
      <c r="E191" s="11"/>
      <c r="F191" s="13" t="str">
        <f>IF($A191="","",ROUND(((D191/60)*'Settings'!$B$2),2))</f>
        <v/>
      </c>
      <c r="G191" s="13" t="str">
        <f>IF($A191="","",((B191+C191)+F191))</f>
        <v/>
      </c>
      <c r="H191" s="13" t="str">
        <f>IF($A191="","",(CEILING(((G191+'Settings'!$B$4)/((1-'Settings'!$B$3)-'Settings'!$B$5)),1)-0.01))</f>
        <v/>
      </c>
      <c r="I191" s="13" t="str">
        <f>IF($A191="","",ROUND((H191*0.5),2))</f>
        <v/>
      </c>
      <c r="J191" s="13" t="str">
        <f>IF($A191="","",ROUND((((E191*(1-'Settings'!$B$3))-'Settings'!$B$4)-G191),2))</f>
        <v/>
      </c>
      <c r="K191" s="14" t="str">
        <f>IF($A191="","",IFERROR(IF((J191&lt;=0),"Never",ROUNDUP(('Settings'!$B$6/J191),0)),""))</f>
        <v/>
      </c>
    </row>
    <row r="192" spans="1:11" x14ac:dyDescent="0.25">
      <c r="B192" s="11"/>
      <c r="C192" s="11"/>
      <c r="D192" s="12"/>
      <c r="E192" s="11"/>
      <c r="F192" s="13" t="str">
        <f>IF($A192="","",ROUND(((D192/60)*'Settings'!$B$2),2))</f>
        <v/>
      </c>
      <c r="G192" s="13" t="str">
        <f>IF($A192="","",((B192+C192)+F192))</f>
        <v/>
      </c>
      <c r="H192" s="13" t="str">
        <f>IF($A192="","",(CEILING(((G192+'Settings'!$B$4)/((1-'Settings'!$B$3)-'Settings'!$B$5)),1)-0.01))</f>
        <v/>
      </c>
      <c r="I192" s="13" t="str">
        <f>IF($A192="","",ROUND((H192*0.5),2))</f>
        <v/>
      </c>
      <c r="J192" s="13" t="str">
        <f>IF($A192="","",ROUND((((E192*(1-'Settings'!$B$3))-'Settings'!$B$4)-G192),2))</f>
        <v/>
      </c>
      <c r="K192" s="14" t="str">
        <f>IF($A192="","",IFERROR(IF((J192&lt;=0),"Never",ROUNDUP(('Settings'!$B$6/J192),0)),""))</f>
        <v/>
      </c>
    </row>
    <row r="193" spans="1:11" x14ac:dyDescent="0.25">
      <c r="B193" s="11"/>
      <c r="C193" s="11"/>
      <c r="D193" s="12"/>
      <c r="E193" s="11"/>
      <c r="F193" s="13" t="str">
        <f>IF($A193="","",ROUND(((D193/60)*'Settings'!$B$2),2))</f>
        <v/>
      </c>
      <c r="G193" s="13" t="str">
        <f>IF($A193="","",((B193+C193)+F193))</f>
        <v/>
      </c>
      <c r="H193" s="13" t="str">
        <f>IF($A193="","",(CEILING(((G193+'Settings'!$B$4)/((1-'Settings'!$B$3)-'Settings'!$B$5)),1)-0.01))</f>
        <v/>
      </c>
      <c r="I193" s="13" t="str">
        <f>IF($A193="","",ROUND((H193*0.5),2))</f>
        <v/>
      </c>
      <c r="J193" s="13" t="str">
        <f>IF($A193="","",ROUND((((E193*(1-'Settings'!$B$3))-'Settings'!$B$4)-G193),2))</f>
        <v/>
      </c>
      <c r="K193" s="14" t="str">
        <f>IF($A193="","",IFERROR(IF((J193&lt;=0),"Never",ROUNDUP(('Settings'!$B$6/J193),0)),""))</f>
        <v/>
      </c>
    </row>
    <row r="194" spans="1:11" x14ac:dyDescent="0.25">
      <c r="B194" s="11"/>
      <c r="C194" s="11"/>
      <c r="D194" s="12"/>
      <c r="E194" s="11"/>
      <c r="F194" s="13" t="str">
        <f>IF($A194="","",ROUND(((D194/60)*'Settings'!$B$2),2))</f>
        <v/>
      </c>
      <c r="G194" s="13" t="str">
        <f>IF($A194="","",((B194+C194)+F194))</f>
        <v/>
      </c>
      <c r="H194" s="13" t="str">
        <f>IF($A194="","",(CEILING(((G194+'Settings'!$B$4)/((1-'Settings'!$B$3)-'Settings'!$B$5)),1)-0.01))</f>
        <v/>
      </c>
      <c r="I194" s="13" t="str">
        <f>IF($A194="","",ROUND((H194*0.5),2))</f>
        <v/>
      </c>
      <c r="J194" s="13" t="str">
        <f>IF($A194="","",ROUND((((E194*(1-'Settings'!$B$3))-'Settings'!$B$4)-G194),2))</f>
        <v/>
      </c>
      <c r="K194" s="14" t="str">
        <f>IF($A194="","",IFERROR(IF((J194&lt;=0),"Never",ROUNDUP(('Settings'!$B$6/J194),0)),""))</f>
        <v/>
      </c>
    </row>
    <row r="195" spans="1:11" x14ac:dyDescent="0.25">
      <c r="B195" s="11"/>
      <c r="C195" s="11"/>
      <c r="D195" s="12"/>
      <c r="E195" s="11"/>
      <c r="F195" s="13" t="str">
        <f>IF($A195="","",ROUND(((D195/60)*'Settings'!$B$2),2))</f>
        <v/>
      </c>
      <c r="G195" s="13" t="str">
        <f>IF($A195="","",((B195+C195)+F195))</f>
        <v/>
      </c>
      <c r="H195" s="13" t="str">
        <f>IF($A195="","",(CEILING(((G195+'Settings'!$B$4)/((1-'Settings'!$B$3)-'Settings'!$B$5)),1)-0.01))</f>
        <v/>
      </c>
      <c r="I195" s="13" t="str">
        <f>IF($A195="","",ROUND((H195*0.5),2))</f>
        <v/>
      </c>
      <c r="J195" s="13" t="str">
        <f>IF($A195="","",ROUND((((E195*(1-'Settings'!$B$3))-'Settings'!$B$4)-G195),2))</f>
        <v/>
      </c>
      <c r="K195" s="14" t="str">
        <f>IF($A195="","",IFERROR(IF((J195&lt;=0),"Never",ROUNDUP(('Settings'!$B$6/J195),0)),""))</f>
        <v/>
      </c>
    </row>
    <row r="196" spans="1:11" x14ac:dyDescent="0.25">
      <c r="B196" s="11"/>
      <c r="C196" s="11"/>
      <c r="D196" s="12"/>
      <c r="E196" s="11"/>
      <c r="F196" s="13" t="str">
        <f>IF($A196="","",ROUND(((D196/60)*'Settings'!$B$2),2))</f>
        <v/>
      </c>
      <c r="G196" s="13" t="str">
        <f>IF($A196="","",((B196+C196)+F196))</f>
        <v/>
      </c>
      <c r="H196" s="13" t="str">
        <f>IF($A196="","",(CEILING(((G196+'Settings'!$B$4)/((1-'Settings'!$B$3)-'Settings'!$B$5)),1)-0.01))</f>
        <v/>
      </c>
      <c r="I196" s="13" t="str">
        <f>IF($A196="","",ROUND((H196*0.5),2))</f>
        <v/>
      </c>
      <c r="J196" s="13" t="str">
        <f>IF($A196="","",ROUND((((E196*(1-'Settings'!$B$3))-'Settings'!$B$4)-G196),2))</f>
        <v/>
      </c>
      <c r="K196" s="14" t="str">
        <f>IF($A196="","",IFERROR(IF((J196&lt;=0),"Never",ROUNDUP(('Settings'!$B$6/J196),0)),""))</f>
        <v/>
      </c>
    </row>
    <row r="197" spans="1:11" x14ac:dyDescent="0.25">
      <c r="B197" s="11"/>
      <c r="C197" s="11"/>
      <c r="D197" s="12"/>
      <c r="E197" s="11"/>
      <c r="F197" s="13" t="str">
        <f>IF($A197="","",ROUND(((D197/60)*'Settings'!$B$2),2))</f>
        <v/>
      </c>
      <c r="G197" s="13" t="str">
        <f>IF($A197="","",((B197+C197)+F197))</f>
        <v/>
      </c>
      <c r="H197" s="13" t="str">
        <f>IF($A197="","",(CEILING(((G197+'Settings'!$B$4)/((1-'Settings'!$B$3)-'Settings'!$B$5)),1)-0.01))</f>
        <v/>
      </c>
      <c r="I197" s="13" t="str">
        <f>IF($A197="","",ROUND((H197*0.5),2))</f>
        <v/>
      </c>
      <c r="J197" s="13" t="str">
        <f>IF($A197="","",ROUND((((E197*(1-'Settings'!$B$3))-'Settings'!$B$4)-G197),2))</f>
        <v/>
      </c>
      <c r="K197" s="14" t="str">
        <f>IF($A197="","",IFERROR(IF((J197&lt;=0),"Never",ROUNDUP(('Settings'!$B$6/J197),0)),""))</f>
        <v/>
      </c>
    </row>
    <row r="198" spans="1:11" x14ac:dyDescent="0.25">
      <c r="B198" s="11"/>
      <c r="C198" s="11"/>
      <c r="D198" s="12"/>
      <c r="E198" s="11"/>
      <c r="F198" s="13" t="str">
        <f>IF($A198="","",ROUND(((D198/60)*'Settings'!$B$2),2))</f>
        <v/>
      </c>
      <c r="G198" s="13" t="str">
        <f>IF($A198="","",((B198+C198)+F198))</f>
        <v/>
      </c>
      <c r="H198" s="13" t="str">
        <f>IF($A198="","",(CEILING(((G198+'Settings'!$B$4)/((1-'Settings'!$B$3)-'Settings'!$B$5)),1)-0.01))</f>
        <v/>
      </c>
      <c r="I198" s="13" t="str">
        <f>IF($A198="","",ROUND((H198*0.5),2))</f>
        <v/>
      </c>
      <c r="J198" s="13" t="str">
        <f>IF($A198="","",ROUND((((E198*(1-'Settings'!$B$3))-'Settings'!$B$4)-G198),2))</f>
        <v/>
      </c>
      <c r="K198" s="14" t="str">
        <f>IF($A198="","",IFERROR(IF((J198&lt;=0),"Never",ROUNDUP(('Settings'!$B$6/J198),0)),""))</f>
        <v/>
      </c>
    </row>
    <row r="199" spans="1:11" x14ac:dyDescent="0.25">
      <c r="B199" s="11"/>
      <c r="C199" s="11"/>
      <c r="D199" s="12"/>
      <c r="E199" s="11"/>
      <c r="F199" s="13" t="str">
        <f>IF($A199="","",ROUND(((D199/60)*'Settings'!$B$2),2))</f>
        <v/>
      </c>
      <c r="G199" s="13" t="str">
        <f>IF($A199="","",((B199+C199)+F199))</f>
        <v/>
      </c>
      <c r="H199" s="13" t="str">
        <f>IF($A199="","",(CEILING(((G199+'Settings'!$B$4)/((1-'Settings'!$B$3)-'Settings'!$B$5)),1)-0.01))</f>
        <v/>
      </c>
      <c r="I199" s="13" t="str">
        <f>IF($A199="","",ROUND((H199*0.5),2))</f>
        <v/>
      </c>
      <c r="J199" s="13" t="str">
        <f>IF($A199="","",ROUND((((E199*(1-'Settings'!$B$3))-'Settings'!$B$4)-G199),2))</f>
        <v/>
      </c>
      <c r="K199" s="14" t="str">
        <f>IF($A199="","",IFERROR(IF((J199&lt;=0),"Never",ROUNDUP(('Settings'!$B$6/J199),0)),""))</f>
        <v/>
      </c>
    </row>
    <row r="200" spans="1:11" x14ac:dyDescent="0.25">
      <c r="B200" s="11"/>
      <c r="C200" s="11"/>
      <c r="D200" s="12"/>
      <c r="E200" s="11"/>
      <c r="F200" s="13" t="str">
        <f>IF($A200="","",ROUND(((D200/60)*'Settings'!$B$2),2))</f>
        <v/>
      </c>
      <c r="G200" s="13" t="str">
        <f>IF($A200="","",((B200+C200)+F200))</f>
        <v/>
      </c>
      <c r="H200" s="13" t="str">
        <f>IF($A200="","",(CEILING(((G200+'Settings'!$B$4)/((1-'Settings'!$B$3)-'Settings'!$B$5)),1)-0.01))</f>
        <v/>
      </c>
      <c r="I200" s="13" t="str">
        <f>IF($A200="","",ROUND((H200*0.5),2))</f>
        <v/>
      </c>
      <c r="J200" s="13" t="str">
        <f>IF($A200="","",ROUND((((E200*(1-'Settings'!$B$3))-'Settings'!$B$4)-G200),2))</f>
        <v/>
      </c>
      <c r="K200" s="14" t="str">
        <f>IF($A200="","",IFERROR(IF((J200&lt;=0),"Never",ROUNDUP(('Settings'!$B$6/J200),0)),""))</f>
        <v/>
      </c>
    </row>
    <row r="201" spans="1:11" x14ac:dyDescent="0.25">
      <c r="B201" s="11"/>
      <c r="C201" s="11"/>
      <c r="D201" s="12"/>
      <c r="E201" s="11"/>
      <c r="F201" s="13" t="str">
        <f>IF($A201="","",ROUND(((D201/60)*'Settings'!$B$2),2))</f>
        <v/>
      </c>
      <c r="G201" s="13" t="str">
        <f>IF($A201="","",((B201+C201)+F201))</f>
        <v/>
      </c>
      <c r="H201" s="13" t="str">
        <f>IF($A201="","",(CEILING(((G201+'Settings'!$B$4)/((1-'Settings'!$B$3)-'Settings'!$B$5)),1)-0.01))</f>
        <v/>
      </c>
      <c r="I201" s="13" t="str">
        <f>IF($A201="","",ROUND((H201*0.5),2))</f>
        <v/>
      </c>
      <c r="J201" s="13" t="str">
        <f>IF($A201="","",ROUND((((E201*(1-'Settings'!$B$3))-'Settings'!$B$4)-G201),2))</f>
        <v/>
      </c>
      <c r="K201" s="14" t="str">
        <f>IF($A201="","",IFERROR(IF((J201&lt;=0),"Never",ROUNDUP(('Settings'!$B$6/J201),0)),""))</f>
        <v/>
      </c>
    </row>
  </sheetData>
  <autoFilter ref="A1:K1"/>
  <conditionalFormatting sqref="I2:I201">
    <cfRule type="expression" dxfId="0" priority="1">
      <formula>AND(I2&lt;&gt;"",$G2&lt;&gt;"",I2&lt;=$G2)</formula>
    </cfRule>
  </conditionalFormatting>
  <conditionalFormatting sqref="J2:J201">
    <cfRule type="expression" dxfId="1" priority="1">
      <formula>AND(J2&lt;&gt;"",J2&lt;0)</formula>
    </cfRule>
  </conditionalFormatting>
  <dataValidations count="4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29</v>
      </c>
      <c r="B1" s="15" t="s">
        <v>30</v>
      </c>
      <c r="C1" s="15" t="s">
        <v>31</v>
      </c>
    </row>
    <row r="2" spans="1:3" x14ac:dyDescent="0.25">
      <c r="A2" t="s">
        <v>32</v>
      </c>
      <c r="B2" s="16">
        <v>20</v>
      </c>
      <c r="C2" s="17" t="s">
        <v>33</v>
      </c>
    </row>
    <row r="3" spans="1:3" x14ac:dyDescent="0.25">
      <c r="A3" t="s">
        <v>34</v>
      </c>
      <c r="B3" s="18">
        <v>0.095</v>
      </c>
      <c r="C3" s="17" t="s">
        <v>35</v>
      </c>
    </row>
    <row r="4" spans="1:3" x14ac:dyDescent="0.25">
      <c r="A4" t="s">
        <v>36</v>
      </c>
      <c r="B4" s="16">
        <v>0.45</v>
      </c>
      <c r="C4" s="17" t="s">
        <v>37</v>
      </c>
    </row>
    <row r="5" spans="1:3" x14ac:dyDescent="0.25">
      <c r="A5" t="s">
        <v>38</v>
      </c>
      <c r="B5" s="18">
        <v>0.3</v>
      </c>
      <c r="C5" s="17" t="s">
        <v>39</v>
      </c>
    </row>
    <row r="6" spans="1:3" x14ac:dyDescent="0.25">
      <c r="A6" t="s">
        <v>40</v>
      </c>
      <c r="B6" s="16">
        <v>120</v>
      </c>
      <c r="C6" s="17" t="s">
        <v>41</v>
      </c>
    </row>
  </sheetData>
  <dataValidations count="1">
    <dataValidation type="decimal" operator="greaterThanOrEqual" allowBlank="1" showErrorMessage="1" errorTitle="Number expected" error="Enter a number." sqref="B2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Products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