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<sst xmlns="http://schemas.openxmlformats.org/spreadsheetml/2006/main" count="54" uniqueCount="49">
  <si>
    <t>Print Shop Inventory Tracker</t>
  </si>
  <si>
    <t>A free inventory tracker for print shops: count paper, ink, and supplies with reorder alerts in Google Sheets or Excel.</t>
  </si>
  <si>
    <t>Quick start</t>
  </si>
  <si>
    <t>Open the Inventory tab and replace the sample rows with your own — one row per entry. Formulas fill in automatically for new rows.</t>
  </si>
  <si>
    <t>Count stock weekly; specialty papers can take days to arrive, so set their reorder points higher.</t>
  </si>
  <si>
    <t>Retail is blank because supplies are used on jobs; Stock value shows what is tied up on the shelves.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</si>
  <si>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</si>
  <si>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</si>
  <si>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</si>
  <si>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</si>
  <si>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</si>
  <si>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</si>
  <si>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</si>
  <si>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Stock / supply</t>
  </si>
  <si>
    <t>Category</t>
  </si>
  <si>
    <t>Supplier</t>
  </si>
  <si>
    <t>On hand</t>
  </si>
  <si>
    <t>Reorder at</t>
  </si>
  <si>
    <t>Unit cost</t>
  </si>
  <si>
    <t>Retail price</t>
  </si>
  <si>
    <t>Unit</t>
  </si>
  <si>
    <t>Margin</t>
  </si>
  <si>
    <t>Stock value</t>
  </si>
  <si>
    <t>Stock status</t>
  </si>
  <si>
    <t>80# gloss text 12x18 (carton)</t>
  </si>
  <si>
    <t>Paper</t>
  </si>
  <si>
    <t>Veritiv</t>
  </si>
  <si>
    <t>carton</t>
  </si>
  <si>
    <t>14 pt C2S cover 13x19 (carton)</t>
  </si>
  <si>
    <t>#10 window envelopes (500)</t>
  </si>
  <si>
    <t>Envelopes</t>
  </si>
  <si>
    <t>box</t>
  </si>
  <si>
    <t>Cyan toner (production press)</t>
  </si>
  <si>
    <t>Toner and ink</t>
  </si>
  <si>
    <t>Konica Minolta</t>
  </si>
  <si>
    <t>cartridge</t>
  </si>
  <si>
    <t>54 in banner vinyl 13 oz</t>
  </si>
  <si>
    <t>Large format</t>
  </si>
  <si>
    <t>Grimco</t>
  </si>
  <si>
    <t>roll</t>
  </si>
  <si>
    <t>Laminating film 3 mil</t>
  </si>
  <si>
    <t>Finishing</t>
  </si>
  <si>
    <t>GBC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</si>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</sst>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</v>
      </c>
      <c r="E2" s="11">
        <v>4</v>
      </c>
      <c r="F2" s="12">
        <v>92</v>
      </c>
      <c r="G2" s="12">
        <v>0</v>
      </c>
      <c r="H2" t="s">
        <v>27</v>
      </c>
      <c r="I2" s="13">
        <f>IF($A2="","",IFERROR(((G2-F2)/G2),0))</f>
        <v>0</v>
      </c>
      <c r="J2" s="14">
        <f>IF($A2="","",(D2*F2))</f>
        <v>552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25</v>
      </c>
      <c r="C3" t="s">
        <v>26</v>
      </c>
      <c r="D3" s="11">
        <v>3</v>
      </c>
      <c r="E3" s="11">
        <v>3</v>
      </c>
      <c r="F3" s="12">
        <v>118</v>
      </c>
      <c r="G3" s="12">
        <v>0</v>
      </c>
      <c r="H3" t="s">
        <v>27</v>
      </c>
      <c r="I3" s="13">
        <f>IF($A3="","",IFERROR(((G3-F3)/G3),0))</f>
        <v>0</v>
      </c>
      <c r="J3" s="14">
        <f>IF($A3="","",(D3*F3))</f>
        <v>354</v>
      </c>
      <c r="K3" s="15" t="str">
        <f>IF($A3="","",IF((D3&lt;=E3),"Reorder","OK"))</f>
        <v>Reorder</v>
      </c>
    </row>
    <row r="4" spans="1:11" x14ac:dyDescent="0.25">
      <c r="A4" t="s">
        <v>29</v>
      </c>
      <c r="B4" t="s">
        <v>30</v>
      </c>
      <c r="C4" t="s">
        <v>26</v>
      </c>
      <c r="D4" s="11">
        <v>8</v>
      </c>
      <c r="E4" s="11">
        <v>5</v>
      </c>
      <c r="F4" s="12">
        <v>32</v>
      </c>
      <c r="G4" s="12">
        <v>0</v>
      </c>
      <c r="H4" t="s">
        <v>31</v>
      </c>
      <c r="I4" s="13">
        <f>IF($A4="","",IFERROR(((G4-F4)/G4),0))</f>
        <v>0</v>
      </c>
      <c r="J4" s="14">
        <f>IF($A4="","",(D4*F4))</f>
        <v>256</v>
      </c>
      <c r="K4" s="15" t="str">
        <f>IF($A4="","",IF((D4&lt;=E4),"Reorder","OK"))</f>
        <v>OK</v>
      </c>
    </row>
    <row r="5" spans="1:11" x14ac:dyDescent="0.25">
      <c r="A5" t="s">
        <v>32</v>
      </c>
      <c r="B5" t="s">
        <v>33</v>
      </c>
      <c r="C5" t="s">
        <v>34</v>
      </c>
      <c r="D5" s="11">
        <v>2</v>
      </c>
      <c r="E5" s="11">
        <v>2</v>
      </c>
      <c r="F5" s="12">
        <v>210</v>
      </c>
      <c r="G5" s="12">
        <v>0</v>
      </c>
      <c r="H5" t="s">
        <v>35</v>
      </c>
      <c r="I5" s="13">
        <f>IF($A5="","",IFERROR(((G5-F5)/G5),0))</f>
        <v>0</v>
      </c>
      <c r="J5" s="14">
        <f>IF($A5="","",(D5*F5))</f>
        <v>420</v>
      </c>
      <c r="K5" s="15" t="str">
        <f>IF($A5="","",IF((D5&lt;=E5),"Reorder","OK"))</f>
        <v>Reorder</v>
      </c>
    </row>
    <row r="6" spans="1:11" x14ac:dyDescent="0.25">
      <c r="A6" t="s">
        <v>36</v>
      </c>
      <c r="B6" t="s">
        <v>37</v>
      </c>
      <c r="C6" t="s">
        <v>38</v>
      </c>
      <c r="D6" s="11">
        <v>1</v>
      </c>
      <c r="E6" s="11">
        <v>2</v>
      </c>
      <c r="F6" s="12">
        <v>185</v>
      </c>
      <c r="G6" s="12">
        <v>0</v>
      </c>
      <c r="H6" t="s">
        <v>39</v>
      </c>
      <c r="I6" s="13">
        <f>IF($A6="","",IFERROR(((G6-F6)/G6),0))</f>
        <v>0</v>
      </c>
      <c r="J6" s="14">
        <f>IF($A6="","",(D6*F6))</f>
        <v>185</v>
      </c>
      <c r="K6" s="15" t="str">
        <f>IF($A6="","",IF((D6&lt;=E6),"Reorder","OK"))</f>
        <v>Reorder</v>
      </c>
    </row>
    <row r="7" spans="1:11" x14ac:dyDescent="0.25">
      <c r="A7" t="s">
        <v>40</v>
      </c>
      <c r="B7" t="s">
        <v>41</v>
      </c>
      <c r="C7" t="s">
        <v>42</v>
      </c>
      <c r="D7" s="11">
        <v>3</v>
      </c>
      <c r="E7" s="11">
        <v>2</v>
      </c>
      <c r="F7" s="12">
        <v>64</v>
      </c>
      <c r="G7" s="12">
        <v>0</v>
      </c>
      <c r="H7" t="s">
        <v>39</v>
      </c>
      <c r="I7" s="13">
        <f>IF($A7="","",IFERROR(((G7-F7)/G7),0))</f>
        <v>0</v>
      </c>
      <c r="J7" s="14">
        <f>IF($A7="","",(D7*F7))</f>
        <v>192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Paper, Envelopes, Toner and ink, Large format, Finishing" sqref="B2:B201">
      <formula1>"Paper,Envelopes,Toner and ink,Large format,Finishing"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43</v>
      </c>
      <c r="B1" s="16" t="s">
        <v>44</v>
      </c>
      <c r="C1" s="16" t="s">
        <v>45</v>
      </c>
    </row>
    <row r="2" spans="1:3" x14ac:dyDescent="0.25">
      <c r="A2" s="17" t="s">
        <v>46</v>
      </c>
      <c r="B2" s="18"/>
      <c r="C2" s="18"/>
    </row>
    <row r="3" spans="1:2" x14ac:dyDescent="0.25">
      <c r="A3" t="s">
        <v>47</v>
      </c>
      <c r="B3" s="19">
        <f>SUM('Inventory'!$J$2:$J$201)</f>
        <v>1959</v>
      </c>
    </row>
    <row r="4" spans="1:2" x14ac:dyDescent="0.25">
      <c r="A4" t="s">
        <v>48</v>
      </c>
      <c r="B4" s="20">
        <f>COUNTIF('Inventory'!$K$2:$K$201,"Reorder")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