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<sst xmlns="http://schemas.openxmlformats.org/spreadsheetml/2006/main" count="55" uniqueCount="53">
  <si>
    <t>Popcorn Order Tracker</t>
  </si>
  <si>
    <t>A free order tracker for gourmet popcorn: track orders by flavor and size, log payment status, and flag ready-to-ship in Google Sheets or Excel.</t>
  </si>
  <si>
    <t>Quick start</t>
  </si>
  <si>
    <t>Open the Orders tab and replace the sample rows with your own — one row per entry. Formulas fill in automatically for new rows.</t>
  </si>
  <si>
    <t>Days until due turns amber inside 2 days. Popcorn stales fast, so make big orders as close to pickup as you can.</t>
  </si>
  <si>
    <t>Corporate gift orders usually ship in late November; confirm addresses early.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</si>
  <si>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</si>
  <si>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</si>
  <si>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</si>
  <si>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</si>
  <si>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</si>
  <si>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</si>
  <si>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</si>
  <si>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</si>
  <si>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</si>
  <si>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Customer</t>
  </si>
  <si>
    <t>Flavors and sizes</t>
  </si>
  <si>
    <t>Due</t>
  </si>
  <si>
    <t>Total</t>
  </si>
  <si>
    <t>Deposit</t>
  </si>
  <si>
    <t>Status</t>
  </si>
  <si>
    <t>Balance</t>
  </si>
  <si>
    <t>Days until due</t>
  </si>
  <si>
    <t>Northwind Logistics (client gifts)</t>
  </si>
  <si>
    <t>60 tins: caramel, cheddar, kettle</t>
  </si>
  <si>
    <t>In production</t>
  </si>
  <si>
    <t>Reyes wedding</t>
  </si>
  <si>
    <t>150 favor bags, white cheddar</t>
  </si>
  <si>
    <t>Fairview HS fundraiser</t>
  </si>
  <si>
    <t>300 bags assorted (wholesale)</t>
  </si>
  <si>
    <t>Ordered</t>
  </si>
  <si>
    <t>Online: K. Lee</t>
  </si>
  <si>
    <t>2 large caramel bags</t>
  </si>
  <si>
    <t>Ready</t>
  </si>
  <si>
    <t>Harbor Dental</t>
  </si>
  <si>
    <t>Holiday tins (24)</t>
  </si>
  <si>
    <t>Shipped</t>
  </si>
  <si>
    <t>Item</t>
  </si>
  <si>
    <t>Value</t>
  </si>
  <si>
    <t>Notes</t>
  </si>
  <si>
    <t>Overview</t>
  </si>
  <si>
    <t>Entries</t>
  </si>
  <si>
    <t>Overdue (due)</t>
  </si>
  <si>
    <t>By status</t>
  </si>
  <si>
    <t>Status: Ordered</t>
  </si>
  <si>
    <t>Status: In production</t>
  </si>
  <si>
    <t>Status: Ready</t>
  </si>
  <si>
    <t>Status: Picked up</t>
  </si>
  <si>
    <t>Status: Shipped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</si>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</sst>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6" width="14" customWidth="1"/>
    <col min="7" max="7" width="16" customWidth="1"/>
    <col min="8" max="8" width="14" customWidth="1"/>
    <col min="9" max="9" width="17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46302</v>
      </c>
      <c r="B2" t="s">
        <v>23</v>
      </c>
      <c r="C2" t="s">
        <v>24</v>
      </c>
      <c r="D2" s="11">
        <v>46313</v>
      </c>
      <c r="E2" s="12">
        <v>1380</v>
      </c>
      <c r="F2" s="12">
        <v>690</v>
      </c>
      <c r="G2" t="s">
        <v>25</v>
      </c>
      <c r="H2" s="13">
        <f>IF($A2="","",(E2-F2))</f>
        <v>690</v>
      </c>
      <c r="I2" s="14">
        <f>IF($A2="","",IF(OR((G2="Picked up"),(G2="Shipped"),(G2="Cancelled")),"",(D2-TODAY())))</f>
        <v>6</v>
      </c>
    </row>
    <row r="3" spans="1:9" x14ac:dyDescent="0.25">
      <c r="A3" s="11">
        <v>46304</v>
      </c>
      <c r="B3" t="s">
        <v>26</v>
      </c>
      <c r="C3" t="s">
        <v>27</v>
      </c>
      <c r="D3" s="11">
        <v>46311</v>
      </c>
      <c r="E3" s="12">
        <v>375</v>
      </c>
      <c r="F3" s="12">
        <v>200</v>
      </c>
      <c r="G3" t="s">
        <v>25</v>
      </c>
      <c r="H3" s="13">
        <f>IF($A3="","",(E3-F3))</f>
        <v>175</v>
      </c>
      <c r="I3" s="14">
        <f>IF($A3="","",IF(OR((G3="Picked up"),(G3="Shipped"),(G3="Cancelled")),"",(D3-TODAY())))</f>
        <v>4</v>
      </c>
    </row>
    <row r="4" spans="1:9" x14ac:dyDescent="0.25">
      <c r="A4" s="11">
        <v>46306</v>
      </c>
      <c r="B4" t="s">
        <v>28</v>
      </c>
      <c r="C4" t="s">
        <v>29</v>
      </c>
      <c r="D4" s="11">
        <v>46316</v>
      </c>
      <c r="E4" s="12">
        <v>900</v>
      </c>
      <c r="F4" s="12">
        <v>0</v>
      </c>
      <c r="G4" t="s">
        <v>30</v>
      </c>
      <c r="H4" s="13">
        <f>IF($A4="","",(E4-F4))</f>
        <v>900</v>
      </c>
      <c r="I4" s="14">
        <f>IF($A4="","",IF(OR((G4="Picked up"),(G4="Shipped"),(G4="Cancelled")),"",(D4-TODAY())))</f>
        <v>9</v>
      </c>
    </row>
    <row r="5" spans="1:9" x14ac:dyDescent="0.25">
      <c r="A5" s="11">
        <v>46307</v>
      </c>
      <c r="B5" t="s">
        <v>31</v>
      </c>
      <c r="C5" t="s">
        <v>32</v>
      </c>
      <c r="D5" s="11">
        <v>46309</v>
      </c>
      <c r="E5" s="12">
        <v>28</v>
      </c>
      <c r="F5" s="12">
        <v>28</v>
      </c>
      <c r="G5" t="s">
        <v>33</v>
      </c>
      <c r="H5" s="13">
        <f>IF($A5="","",(E5-F5))</f>
        <v>0</v>
      </c>
      <c r="I5" s="14">
        <f>IF($A5="","",IF(OR((G5="Picked up"),(G5="Shipped"),(G5="Cancelled")),"",(D5-TODAY())))</f>
        <v>2</v>
      </c>
    </row>
    <row r="6" spans="1:9" x14ac:dyDescent="0.25">
      <c r="A6" s="11">
        <v>46299</v>
      </c>
      <c r="B6" t="s">
        <v>34</v>
      </c>
      <c r="C6" t="s">
        <v>35</v>
      </c>
      <c r="D6" s="11">
        <v>46306</v>
      </c>
      <c r="E6" s="12">
        <v>552</v>
      </c>
      <c r="F6" s="12">
        <v>552</v>
      </c>
      <c r="G6" t="s">
        <v>36</v>
      </c>
      <c r="H6" s="13">
        <f>IF($A6="","",(E6-F6))</f>
        <v>0</v>
      </c>
      <c r="I6" s="14" t="str">
        <f>IF($A6="","",IF(OR((G6="Picked up"),(G6="Shipped"),(G6="Cancelled")),"",(D6-TODAY())))</f>
        <v/>
      </c>
    </row>
    <row r="7" spans="1:9" x14ac:dyDescent="0.25">
      <c r="A7" s="11"/>
      <c r="D7" s="11"/>
      <c r="E7" s="12"/>
      <c r="F7" s="12"/>
      <c r="H7" s="13" t="str">
        <f>IF($A7="","",(E7-F7))</f>
        <v/>
      </c>
      <c r="I7" s="14" t="str">
        <f>IF($A7="","",IF(OR((G7="Picked up"),(G7="Shipped"),(G7="Cancelled")),"",(D7-TODAY())))</f>
        <v/>
      </c>
    </row>
    <row r="8" spans="1:9" x14ac:dyDescent="0.25">
      <c r="A8" s="11"/>
      <c r="D8" s="11"/>
      <c r="E8" s="12"/>
      <c r="F8" s="12"/>
      <c r="H8" s="13" t="str">
        <f>IF($A8="","",(E8-F8))</f>
        <v/>
      </c>
      <c r="I8" s="14" t="str">
        <f>IF($A8="","",IF(OR((G8="Picked up"),(G8="Shipped"),(G8="Cancelled")),"",(D8-TODAY())))</f>
        <v/>
      </c>
    </row>
    <row r="9" spans="1:9" x14ac:dyDescent="0.25">
      <c r="A9" s="11"/>
      <c r="D9" s="11"/>
      <c r="E9" s="12"/>
      <c r="F9" s="12"/>
      <c r="H9" s="13" t="str">
        <f>IF($A9="","",(E9-F9))</f>
        <v/>
      </c>
      <c r="I9" s="14" t="str">
        <f>IF($A9="","",IF(OR((G9="Picked up"),(G9="Shipped"),(G9="Cancelled")),"",(D9-TODAY())))</f>
        <v/>
      </c>
    </row>
    <row r="10" spans="1:9" x14ac:dyDescent="0.25">
      <c r="A10" s="11"/>
      <c r="D10" s="11"/>
      <c r="E10" s="12"/>
      <c r="F10" s="12"/>
      <c r="H10" s="13" t="str">
        <f>IF($A10="","",(E10-F10))</f>
        <v/>
      </c>
      <c r="I10" s="14" t="str">
        <f>IF($A10="","",IF(OR((G10="Picked up"),(G10="Shipped"),(G10="Cancelled")),"",(D10-TODAY())))</f>
        <v/>
      </c>
    </row>
    <row r="11" spans="1:9" x14ac:dyDescent="0.25">
      <c r="A11" s="11"/>
      <c r="D11" s="11"/>
      <c r="E11" s="12"/>
      <c r="F11" s="12"/>
      <c r="H11" s="13" t="str">
        <f>IF($A11="","",(E11-F11))</f>
        <v/>
      </c>
      <c r="I11" s="14" t="str">
        <f>IF($A11="","",IF(OR((G11="Picked up"),(G11="Shipped"),(G11="Cancelled")),"",(D11-TODAY())))</f>
        <v/>
      </c>
    </row>
    <row r="12" spans="1:9" x14ac:dyDescent="0.25">
      <c r="A12" s="11"/>
      <c r="D12" s="11"/>
      <c r="E12" s="12"/>
      <c r="F12" s="12"/>
      <c r="H12" s="13" t="str">
        <f>IF($A12="","",(E12-F12))</f>
        <v/>
      </c>
      <c r="I12" s="14" t="str">
        <f>IF($A12="","",IF(OR((G12="Picked up"),(G12="Shipped"),(G12="Cancelled")),"",(D12-TODAY())))</f>
        <v/>
      </c>
    </row>
    <row r="13" spans="1:9" x14ac:dyDescent="0.25">
      <c r="A13" s="11"/>
      <c r="D13" s="11"/>
      <c r="E13" s="12"/>
      <c r="F13" s="12"/>
      <c r="H13" s="13" t="str">
        <f>IF($A13="","",(E13-F13))</f>
        <v/>
      </c>
      <c r="I13" s="14" t="str">
        <f>IF($A13="","",IF(OR((G13="Picked up"),(G13="Shipped"),(G13="Cancelled")),"",(D13-TODAY())))</f>
        <v/>
      </c>
    </row>
    <row r="14" spans="1:9" x14ac:dyDescent="0.25">
      <c r="A14" s="11"/>
      <c r="D14" s="11"/>
      <c r="E14" s="12"/>
      <c r="F14" s="12"/>
      <c r="H14" s="13" t="str">
        <f>IF($A14="","",(E14-F14))</f>
        <v/>
      </c>
      <c r="I14" s="14" t="str">
        <f>IF($A14="","",IF(OR((G14="Picked up"),(G14="Shipped"),(G14="Cancelled")),"",(D14-TODAY())))</f>
        <v/>
      </c>
    </row>
    <row r="15" spans="1:9" x14ac:dyDescent="0.25">
      <c r="A15" s="11"/>
      <c r="D15" s="11"/>
      <c r="E15" s="12"/>
      <c r="F15" s="12"/>
      <c r="H15" s="13" t="str">
        <f>IF($A15="","",(E15-F15))</f>
        <v/>
      </c>
      <c r="I15" s="14" t="str">
        <f>IF($A15="","",IF(OR((G15="Picked up"),(G15="Shipped"),(G15="Cancelled")),"",(D15-TODAY())))</f>
        <v/>
      </c>
    </row>
    <row r="16" spans="1:9" x14ac:dyDescent="0.25">
      <c r="A16" s="11"/>
      <c r="D16" s="11"/>
      <c r="E16" s="12"/>
      <c r="F16" s="12"/>
      <c r="H16" s="13" t="str">
        <f>IF($A16="","",(E16-F16))</f>
        <v/>
      </c>
      <c r="I16" s="14" t="str">
        <f>IF($A16="","",IF(OR((G16="Picked up"),(G16="Shipped"),(G16="Cancelled")),"",(D16-TODAY())))</f>
        <v/>
      </c>
    </row>
    <row r="17" spans="1:9" x14ac:dyDescent="0.25">
      <c r="A17" s="11"/>
      <c r="D17" s="11"/>
      <c r="E17" s="12"/>
      <c r="F17" s="12"/>
      <c r="H17" s="13" t="str">
        <f>IF($A17="","",(E17-F17))</f>
        <v/>
      </c>
      <c r="I17" s="14" t="str">
        <f>IF($A17="","",IF(OR((G17="Picked up"),(G17="Shipped"),(G17="Cancelled")),"",(D17-TODAY())))</f>
        <v/>
      </c>
    </row>
    <row r="18" spans="1:9" x14ac:dyDescent="0.25">
      <c r="A18" s="11"/>
      <c r="D18" s="11"/>
      <c r="E18" s="12"/>
      <c r="F18" s="12"/>
      <c r="H18" s="13" t="str">
        <f>IF($A18="","",(E18-F18))</f>
        <v/>
      </c>
      <c r="I18" s="14" t="str">
        <f>IF($A18="","",IF(OR((G18="Picked up"),(G18="Shipped"),(G18="Cancelled")),"",(D18-TODAY())))</f>
        <v/>
      </c>
    </row>
    <row r="19" spans="1:9" x14ac:dyDescent="0.25">
      <c r="A19" s="11"/>
      <c r="D19" s="11"/>
      <c r="E19" s="12"/>
      <c r="F19" s="12"/>
      <c r="H19" s="13" t="str">
        <f>IF($A19="","",(E19-F19))</f>
        <v/>
      </c>
      <c r="I19" s="14" t="str">
        <f>IF($A19="","",IF(OR((G19="Picked up"),(G19="Shipped"),(G19="Cancelled")),"",(D19-TODAY())))</f>
        <v/>
      </c>
    </row>
    <row r="20" spans="1:9" x14ac:dyDescent="0.25">
      <c r="A20" s="11"/>
      <c r="D20" s="11"/>
      <c r="E20" s="12"/>
      <c r="F20" s="12"/>
      <c r="H20" s="13" t="str">
        <f>IF($A20="","",(E20-F20))</f>
        <v/>
      </c>
      <c r="I20" s="14" t="str">
        <f>IF($A20="","",IF(OR((G20="Picked up"),(G20="Shipped"),(G20="Cancelled")),"",(D20-TODAY())))</f>
        <v/>
      </c>
    </row>
    <row r="21" spans="1:9" x14ac:dyDescent="0.25">
      <c r="A21" s="11"/>
      <c r="D21" s="11"/>
      <c r="E21" s="12"/>
      <c r="F21" s="12"/>
      <c r="H21" s="13" t="str">
        <f>IF($A21="","",(E21-F21))</f>
        <v/>
      </c>
      <c r="I21" s="14" t="str">
        <f>IF($A21="","",IF(OR((G21="Picked up"),(G21="Shipped"),(G21="Cancelled")),"",(D21-TODAY())))</f>
        <v/>
      </c>
    </row>
    <row r="22" spans="1:9" x14ac:dyDescent="0.25">
      <c r="A22" s="11"/>
      <c r="D22" s="11"/>
      <c r="E22" s="12"/>
      <c r="F22" s="12"/>
      <c r="H22" s="13" t="str">
        <f>IF($A22="","",(E22-F22))</f>
        <v/>
      </c>
      <c r="I22" s="14" t="str">
        <f>IF($A22="","",IF(OR((G22="Picked up"),(G22="Shipped"),(G22="Cancelled")),"",(D22-TODAY())))</f>
        <v/>
      </c>
    </row>
    <row r="23" spans="1:9" x14ac:dyDescent="0.25">
      <c r="A23" s="11"/>
      <c r="D23" s="11"/>
      <c r="E23" s="12"/>
      <c r="F23" s="12"/>
      <c r="H23" s="13" t="str">
        <f>IF($A23="","",(E23-F23))</f>
        <v/>
      </c>
      <c r="I23" s="14" t="str">
        <f>IF($A23="","",IF(OR((G23="Picked up"),(G23="Shipped"),(G23="Cancelled")),"",(D23-TODAY())))</f>
        <v/>
      </c>
    </row>
    <row r="24" spans="1:9" x14ac:dyDescent="0.25">
      <c r="A24" s="11"/>
      <c r="D24" s="11"/>
      <c r="E24" s="12"/>
      <c r="F24" s="12"/>
      <c r="H24" s="13" t="str">
        <f>IF($A24="","",(E24-F24))</f>
        <v/>
      </c>
      <c r="I24" s="14" t="str">
        <f>IF($A24="","",IF(OR((G24="Picked up"),(G24="Shipped"),(G24="Cancelled")),"",(D24-TODAY())))</f>
        <v/>
      </c>
    </row>
    <row r="25" spans="1:9" x14ac:dyDescent="0.25">
      <c r="A25" s="11"/>
      <c r="D25" s="11"/>
      <c r="E25" s="12"/>
      <c r="F25" s="12"/>
      <c r="H25" s="13" t="str">
        <f>IF($A25="","",(E25-F25))</f>
        <v/>
      </c>
      <c r="I25" s="14" t="str">
        <f>IF($A25="","",IF(OR((G25="Picked up"),(G25="Shipped"),(G25="Cancelled")),"",(D25-TODAY())))</f>
        <v/>
      </c>
    </row>
    <row r="26" spans="1:9" x14ac:dyDescent="0.25">
      <c r="A26" s="11"/>
      <c r="D26" s="11"/>
      <c r="E26" s="12"/>
      <c r="F26" s="12"/>
      <c r="H26" s="13" t="str">
        <f>IF($A26="","",(E26-F26))</f>
        <v/>
      </c>
      <c r="I26" s="14" t="str">
        <f>IF($A26="","",IF(OR((G26="Picked up"),(G26="Shipped"),(G26="Cancelled")),"",(D26-TODAY())))</f>
        <v/>
      </c>
    </row>
    <row r="27" spans="1:9" x14ac:dyDescent="0.25">
      <c r="A27" s="11"/>
      <c r="D27" s="11"/>
      <c r="E27" s="12"/>
      <c r="F27" s="12"/>
      <c r="H27" s="13" t="str">
        <f>IF($A27="","",(E27-F27))</f>
        <v/>
      </c>
      <c r="I27" s="14" t="str">
        <f>IF($A27="","",IF(OR((G27="Picked up"),(G27="Shipped"),(G27="Cancelled")),"",(D27-TODAY())))</f>
        <v/>
      </c>
    </row>
    <row r="28" spans="1:9" x14ac:dyDescent="0.25">
      <c r="A28" s="11"/>
      <c r="D28" s="11"/>
      <c r="E28" s="12"/>
      <c r="F28" s="12"/>
      <c r="H28" s="13" t="str">
        <f>IF($A28="","",(E28-F28))</f>
        <v/>
      </c>
      <c r="I28" s="14" t="str">
        <f>IF($A28="","",IF(OR((G28="Picked up"),(G28="Shipped"),(G28="Cancelled")),"",(D28-TODAY())))</f>
        <v/>
      </c>
    </row>
    <row r="29" spans="1:9" x14ac:dyDescent="0.25">
      <c r="A29" s="11"/>
      <c r="D29" s="11"/>
      <c r="E29" s="12"/>
      <c r="F29" s="12"/>
      <c r="H29" s="13" t="str">
        <f>IF($A29="","",(E29-F29))</f>
        <v/>
      </c>
      <c r="I29" s="14" t="str">
        <f>IF($A29="","",IF(OR((G29="Picked up"),(G29="Shipped"),(G29="Cancelled")),"",(D29-TODAY())))</f>
        <v/>
      </c>
    </row>
    <row r="30" spans="1:9" x14ac:dyDescent="0.25">
      <c r="A30" s="11"/>
      <c r="D30" s="11"/>
      <c r="E30" s="12"/>
      <c r="F30" s="12"/>
      <c r="H30" s="13" t="str">
        <f>IF($A30="","",(E30-F30))</f>
        <v/>
      </c>
      <c r="I30" s="14" t="str">
        <f>IF($A30="","",IF(OR((G30="Picked up"),(G30="Shipped"),(G30="Cancelled")),"",(D30-TODAY())))</f>
        <v/>
      </c>
    </row>
    <row r="31" spans="1:9" x14ac:dyDescent="0.25">
      <c r="A31" s="11"/>
      <c r="D31" s="11"/>
      <c r="E31" s="12"/>
      <c r="F31" s="12"/>
      <c r="H31" s="13" t="str">
        <f>IF($A31="","",(E31-F31))</f>
        <v/>
      </c>
      <c r="I31" s="14" t="str">
        <f>IF($A31="","",IF(OR((G31="Picked up"),(G31="Shipped"),(G31="Cancelled")),"",(D31-TODAY())))</f>
        <v/>
      </c>
    </row>
    <row r="32" spans="1:9" x14ac:dyDescent="0.25">
      <c r="A32" s="11"/>
      <c r="D32" s="11"/>
      <c r="E32" s="12"/>
      <c r="F32" s="12"/>
      <c r="H32" s="13" t="str">
        <f>IF($A32="","",(E32-F32))</f>
        <v/>
      </c>
      <c r="I32" s="14" t="str">
        <f>IF($A32="","",IF(OR((G32="Picked up"),(G32="Shipped"),(G32="Cancelled")),"",(D32-TODAY())))</f>
        <v/>
      </c>
    </row>
    <row r="33" spans="1:9" x14ac:dyDescent="0.25">
      <c r="A33" s="11"/>
      <c r="D33" s="11"/>
      <c r="E33" s="12"/>
      <c r="F33" s="12"/>
      <c r="H33" s="13" t="str">
        <f>IF($A33="","",(E33-F33))</f>
        <v/>
      </c>
      <c r="I33" s="14" t="str">
        <f>IF($A33="","",IF(OR((G33="Picked up"),(G33="Shipped"),(G33="Cancelled")),"",(D33-TODAY())))</f>
        <v/>
      </c>
    </row>
    <row r="34" spans="1:9" x14ac:dyDescent="0.25">
      <c r="A34" s="11"/>
      <c r="D34" s="11"/>
      <c r="E34" s="12"/>
      <c r="F34" s="12"/>
      <c r="H34" s="13" t="str">
        <f>IF($A34="","",(E34-F34))</f>
        <v/>
      </c>
      <c r="I34" s="14" t="str">
        <f>IF($A34="","",IF(OR((G34="Picked up"),(G34="Shipped"),(G34="Cancelled")),"",(D34-TODAY())))</f>
        <v/>
      </c>
    </row>
    <row r="35" spans="1:9" x14ac:dyDescent="0.25">
      <c r="A35" s="11"/>
      <c r="D35" s="11"/>
      <c r="E35" s="12"/>
      <c r="F35" s="12"/>
      <c r="H35" s="13" t="str">
        <f>IF($A35="","",(E35-F35))</f>
        <v/>
      </c>
      <c r="I35" s="14" t="str">
        <f>IF($A35="","",IF(OR((G35="Picked up"),(G35="Shipped"),(G35="Cancelled")),"",(D35-TODAY())))</f>
        <v/>
      </c>
    </row>
    <row r="36" spans="1:9" x14ac:dyDescent="0.25">
      <c r="A36" s="11"/>
      <c r="D36" s="11"/>
      <c r="E36" s="12"/>
      <c r="F36" s="12"/>
      <c r="H36" s="13" t="str">
        <f>IF($A36="","",(E36-F36))</f>
        <v/>
      </c>
      <c r="I36" s="14" t="str">
        <f>IF($A36="","",IF(OR((G36="Picked up"),(G36="Shipped"),(G36="Cancelled")),"",(D36-TODAY())))</f>
        <v/>
      </c>
    </row>
    <row r="37" spans="1:9" x14ac:dyDescent="0.25">
      <c r="A37" s="11"/>
      <c r="D37" s="11"/>
      <c r="E37" s="12"/>
      <c r="F37" s="12"/>
      <c r="H37" s="13" t="str">
        <f>IF($A37="","",(E37-F37))</f>
        <v/>
      </c>
      <c r="I37" s="14" t="str">
        <f>IF($A37="","",IF(OR((G37="Picked up"),(G37="Shipped"),(G37="Cancelled")),"",(D37-TODAY())))</f>
        <v/>
      </c>
    </row>
    <row r="38" spans="1:9" x14ac:dyDescent="0.25">
      <c r="A38" s="11"/>
      <c r="D38" s="11"/>
      <c r="E38" s="12"/>
      <c r="F38" s="12"/>
      <c r="H38" s="13" t="str">
        <f>IF($A38="","",(E38-F38))</f>
        <v/>
      </c>
      <c r="I38" s="14" t="str">
        <f>IF($A38="","",IF(OR((G38="Picked up"),(G38="Shipped"),(G38="Cancelled")),"",(D38-TODAY())))</f>
        <v/>
      </c>
    </row>
    <row r="39" spans="1:9" x14ac:dyDescent="0.25">
      <c r="A39" s="11"/>
      <c r="D39" s="11"/>
      <c r="E39" s="12"/>
      <c r="F39" s="12"/>
      <c r="H39" s="13" t="str">
        <f>IF($A39="","",(E39-F39))</f>
        <v/>
      </c>
      <c r="I39" s="14" t="str">
        <f>IF($A39="","",IF(OR((G39="Picked up"),(G39="Shipped"),(G39="Cancelled")),"",(D39-TODAY())))</f>
        <v/>
      </c>
    </row>
    <row r="40" spans="1:9" x14ac:dyDescent="0.25">
      <c r="A40" s="11"/>
      <c r="D40" s="11"/>
      <c r="E40" s="12"/>
      <c r="F40" s="12"/>
      <c r="H40" s="13" t="str">
        <f>IF($A40="","",(E40-F40))</f>
        <v/>
      </c>
      <c r="I40" s="14" t="str">
        <f>IF($A40="","",IF(OR((G40="Picked up"),(G40="Shipped"),(G40="Cancelled")),"",(D40-TODAY())))</f>
        <v/>
      </c>
    </row>
    <row r="41" spans="1:9" x14ac:dyDescent="0.25">
      <c r="A41" s="11"/>
      <c r="D41" s="11"/>
      <c r="E41" s="12"/>
      <c r="F41" s="12"/>
      <c r="H41" s="13" t="str">
        <f>IF($A41="","",(E41-F41))</f>
        <v/>
      </c>
      <c r="I41" s="14" t="str">
        <f>IF($A41="","",IF(OR((G41="Picked up"),(G41="Shipped"),(G41="Cancelled")),"",(D41-TODAY())))</f>
        <v/>
      </c>
    </row>
    <row r="42" spans="1:9" x14ac:dyDescent="0.25">
      <c r="A42" s="11"/>
      <c r="D42" s="11"/>
      <c r="E42" s="12"/>
      <c r="F42" s="12"/>
      <c r="H42" s="13" t="str">
        <f>IF($A42="","",(E42-F42))</f>
        <v/>
      </c>
      <c r="I42" s="14" t="str">
        <f>IF($A42="","",IF(OR((G42="Picked up"),(G42="Shipped"),(G42="Cancelled")),"",(D42-TODAY())))</f>
        <v/>
      </c>
    </row>
    <row r="43" spans="1:9" x14ac:dyDescent="0.25">
      <c r="A43" s="11"/>
      <c r="D43" s="11"/>
      <c r="E43" s="12"/>
      <c r="F43" s="12"/>
      <c r="H43" s="13" t="str">
        <f>IF($A43="","",(E43-F43))</f>
        <v/>
      </c>
      <c r="I43" s="14" t="str">
        <f>IF($A43="","",IF(OR((G43="Picked up"),(G43="Shipped"),(G43="Cancelled")),"",(D43-TODAY())))</f>
        <v/>
      </c>
    </row>
    <row r="44" spans="1:9" x14ac:dyDescent="0.25">
      <c r="A44" s="11"/>
      <c r="D44" s="11"/>
      <c r="E44" s="12"/>
      <c r="F44" s="12"/>
      <c r="H44" s="13" t="str">
        <f>IF($A44="","",(E44-F44))</f>
        <v/>
      </c>
      <c r="I44" s="14" t="str">
        <f>IF($A44="","",IF(OR((G44="Picked up"),(G44="Shipped"),(G44="Cancelled")),"",(D44-TODAY())))</f>
        <v/>
      </c>
    </row>
    <row r="45" spans="1:9" x14ac:dyDescent="0.25">
      <c r="A45" s="11"/>
      <c r="D45" s="11"/>
      <c r="E45" s="12"/>
      <c r="F45" s="12"/>
      <c r="H45" s="13" t="str">
        <f>IF($A45="","",(E45-F45))</f>
        <v/>
      </c>
      <c r="I45" s="14" t="str">
        <f>IF($A45="","",IF(OR((G45="Picked up"),(G45="Shipped"),(G45="Cancelled")),"",(D45-TODAY())))</f>
        <v/>
      </c>
    </row>
    <row r="46" spans="1:9" x14ac:dyDescent="0.25">
      <c r="A46" s="11"/>
      <c r="D46" s="11"/>
      <c r="E46" s="12"/>
      <c r="F46" s="12"/>
      <c r="H46" s="13" t="str">
        <f>IF($A46="","",(E46-F46))</f>
        <v/>
      </c>
      <c r="I46" s="14" t="str">
        <f>IF($A46="","",IF(OR((G46="Picked up"),(G46="Shipped"),(G46="Cancelled")),"",(D46-TODAY())))</f>
        <v/>
      </c>
    </row>
    <row r="47" spans="1:9" x14ac:dyDescent="0.25">
      <c r="A47" s="11"/>
      <c r="D47" s="11"/>
      <c r="E47" s="12"/>
      <c r="F47" s="12"/>
      <c r="H47" s="13" t="str">
        <f>IF($A47="","",(E47-F47))</f>
        <v/>
      </c>
      <c r="I47" s="14" t="str">
        <f>IF($A47="","",IF(OR((G47="Picked up"),(G47="Shipped"),(G47="Cancelled")),"",(D47-TODAY())))</f>
        <v/>
      </c>
    </row>
    <row r="48" spans="1:9" x14ac:dyDescent="0.25">
      <c r="A48" s="11"/>
      <c r="D48" s="11"/>
      <c r="E48" s="12"/>
      <c r="F48" s="12"/>
      <c r="H48" s="13" t="str">
        <f>IF($A48="","",(E48-F48))</f>
        <v/>
      </c>
      <c r="I48" s="14" t="str">
        <f>IF($A48="","",IF(OR((G48="Picked up"),(G48="Shipped"),(G48="Cancelled")),"",(D48-TODAY())))</f>
        <v/>
      </c>
    </row>
    <row r="49" spans="1:9" x14ac:dyDescent="0.25">
      <c r="A49" s="11"/>
      <c r="D49" s="11"/>
      <c r="E49" s="12"/>
      <c r="F49" s="12"/>
      <c r="H49" s="13" t="str">
        <f>IF($A49="","",(E49-F49))</f>
        <v/>
      </c>
      <c r="I49" s="14" t="str">
        <f>IF($A49="","",IF(OR((G49="Picked up"),(G49="Shipped"),(G49="Cancelled")),"",(D49-TODAY())))</f>
        <v/>
      </c>
    </row>
    <row r="50" spans="1:9" x14ac:dyDescent="0.25">
      <c r="A50" s="11"/>
      <c r="D50" s="11"/>
      <c r="E50" s="12"/>
      <c r="F50" s="12"/>
      <c r="H50" s="13" t="str">
        <f>IF($A50="","",(E50-F50))</f>
        <v/>
      </c>
      <c r="I50" s="14" t="str">
        <f>IF($A50="","",IF(OR((G50="Picked up"),(G50="Shipped"),(G50="Cancelled")),"",(D50-TODAY())))</f>
        <v/>
      </c>
    </row>
    <row r="51" spans="1:9" x14ac:dyDescent="0.25">
      <c r="A51" s="11"/>
      <c r="D51" s="11"/>
      <c r="E51" s="12"/>
      <c r="F51" s="12"/>
      <c r="H51" s="13" t="str">
        <f>IF($A51="","",(E51-F51))</f>
        <v/>
      </c>
      <c r="I51" s="14" t="str">
        <f>IF($A51="","",IF(OR((G51="Picked up"),(G51="Shipped"),(G51="Cancelled")),"",(D51-TODAY())))</f>
        <v/>
      </c>
    </row>
    <row r="52" spans="1:9" x14ac:dyDescent="0.25">
      <c r="A52" s="11"/>
      <c r="D52" s="11"/>
      <c r="E52" s="12"/>
      <c r="F52" s="12"/>
      <c r="H52" s="13" t="str">
        <f>IF($A52="","",(E52-F52))</f>
        <v/>
      </c>
      <c r="I52" s="14" t="str">
        <f>IF($A52="","",IF(OR((G52="Picked up"),(G52="Shipped"),(G52="Cancelled")),"",(D52-TODAY())))</f>
        <v/>
      </c>
    </row>
    <row r="53" spans="1:9" x14ac:dyDescent="0.25">
      <c r="A53" s="11"/>
      <c r="D53" s="11"/>
      <c r="E53" s="12"/>
      <c r="F53" s="12"/>
      <c r="H53" s="13" t="str">
        <f>IF($A53="","",(E53-F53))</f>
        <v/>
      </c>
      <c r="I53" s="14" t="str">
        <f>IF($A53="","",IF(OR((G53="Picked up"),(G53="Shipped"),(G53="Cancelled")),"",(D53-TODAY())))</f>
        <v/>
      </c>
    </row>
    <row r="54" spans="1:9" x14ac:dyDescent="0.25">
      <c r="A54" s="11"/>
      <c r="D54" s="11"/>
      <c r="E54" s="12"/>
      <c r="F54" s="12"/>
      <c r="H54" s="13" t="str">
        <f>IF($A54="","",(E54-F54))</f>
        <v/>
      </c>
      <c r="I54" s="14" t="str">
        <f>IF($A54="","",IF(OR((G54="Picked up"),(G54="Shipped"),(G54="Cancelled")),"",(D54-TODAY())))</f>
        <v/>
      </c>
    </row>
    <row r="55" spans="1:9" x14ac:dyDescent="0.25">
      <c r="A55" s="11"/>
      <c r="D55" s="11"/>
      <c r="E55" s="12"/>
      <c r="F55" s="12"/>
      <c r="H55" s="13" t="str">
        <f>IF($A55="","",(E55-F55))</f>
        <v/>
      </c>
      <c r="I55" s="14" t="str">
        <f>IF($A55="","",IF(OR((G55="Picked up"),(G55="Shipped"),(G55="Cancelled")),"",(D55-TODAY())))</f>
        <v/>
      </c>
    </row>
    <row r="56" spans="1:9" x14ac:dyDescent="0.25">
      <c r="A56" s="11"/>
      <c r="D56" s="11"/>
      <c r="E56" s="12"/>
      <c r="F56" s="12"/>
      <c r="H56" s="13" t="str">
        <f>IF($A56="","",(E56-F56))</f>
        <v/>
      </c>
      <c r="I56" s="14" t="str">
        <f>IF($A56="","",IF(OR((G56="Picked up"),(G56="Shipped"),(G56="Cancelled")),"",(D56-TODAY())))</f>
        <v/>
      </c>
    </row>
    <row r="57" spans="1:9" x14ac:dyDescent="0.25">
      <c r="A57" s="11"/>
      <c r="D57" s="11"/>
      <c r="E57" s="12"/>
      <c r="F57" s="12"/>
      <c r="H57" s="13" t="str">
        <f>IF($A57="","",(E57-F57))</f>
        <v/>
      </c>
      <c r="I57" s="14" t="str">
        <f>IF($A57="","",IF(OR((G57="Picked up"),(G57="Shipped"),(G57="Cancelled")),"",(D57-TODAY())))</f>
        <v/>
      </c>
    </row>
    <row r="58" spans="1:9" x14ac:dyDescent="0.25">
      <c r="A58" s="11"/>
      <c r="D58" s="11"/>
      <c r="E58" s="12"/>
      <c r="F58" s="12"/>
      <c r="H58" s="13" t="str">
        <f>IF($A58="","",(E58-F58))</f>
        <v/>
      </c>
      <c r="I58" s="14" t="str">
        <f>IF($A58="","",IF(OR((G58="Picked up"),(G58="Shipped"),(G58="Cancelled")),"",(D58-TODAY())))</f>
        <v/>
      </c>
    </row>
    <row r="59" spans="1:9" x14ac:dyDescent="0.25">
      <c r="A59" s="11"/>
      <c r="D59" s="11"/>
      <c r="E59" s="12"/>
      <c r="F59" s="12"/>
      <c r="H59" s="13" t="str">
        <f>IF($A59="","",(E59-F59))</f>
        <v/>
      </c>
      <c r="I59" s="14" t="str">
        <f>IF($A59="","",IF(OR((G59="Picked up"),(G59="Shipped"),(G59="Cancelled")),"",(D59-TODAY())))</f>
        <v/>
      </c>
    </row>
    <row r="60" spans="1:9" x14ac:dyDescent="0.25">
      <c r="A60" s="11"/>
      <c r="D60" s="11"/>
      <c r="E60" s="12"/>
      <c r="F60" s="12"/>
      <c r="H60" s="13" t="str">
        <f>IF($A60="","",(E60-F60))</f>
        <v/>
      </c>
      <c r="I60" s="14" t="str">
        <f>IF($A60="","",IF(OR((G60="Picked up"),(G60="Shipped"),(G60="Cancelled")),"",(D60-TODAY())))</f>
        <v/>
      </c>
    </row>
    <row r="61" spans="1:9" x14ac:dyDescent="0.25">
      <c r="A61" s="11"/>
      <c r="D61" s="11"/>
      <c r="E61" s="12"/>
      <c r="F61" s="12"/>
      <c r="H61" s="13" t="str">
        <f>IF($A61="","",(E61-F61))</f>
        <v/>
      </c>
      <c r="I61" s="14" t="str">
        <f>IF($A61="","",IF(OR((G61="Picked up"),(G61="Shipped"),(G61="Cancelled")),"",(D61-TODAY())))</f>
        <v/>
      </c>
    </row>
    <row r="62" spans="1:9" x14ac:dyDescent="0.25">
      <c r="A62" s="11"/>
      <c r="D62" s="11"/>
      <c r="E62" s="12"/>
      <c r="F62" s="12"/>
      <c r="H62" s="13" t="str">
        <f>IF($A62="","",(E62-F62))</f>
        <v/>
      </c>
      <c r="I62" s="14" t="str">
        <f>IF($A62="","",IF(OR((G62="Picked up"),(G62="Shipped"),(G62="Cancelled")),"",(D62-TODAY())))</f>
        <v/>
      </c>
    </row>
    <row r="63" spans="1:9" x14ac:dyDescent="0.25">
      <c r="A63" s="11"/>
      <c r="D63" s="11"/>
      <c r="E63" s="12"/>
      <c r="F63" s="12"/>
      <c r="H63" s="13" t="str">
        <f>IF($A63="","",(E63-F63))</f>
        <v/>
      </c>
      <c r="I63" s="14" t="str">
        <f>IF($A63="","",IF(OR((G63="Picked up"),(G63="Shipped"),(G63="Cancelled")),"",(D63-TODAY())))</f>
        <v/>
      </c>
    </row>
    <row r="64" spans="1:9" x14ac:dyDescent="0.25">
      <c r="A64" s="11"/>
      <c r="D64" s="11"/>
      <c r="E64" s="12"/>
      <c r="F64" s="12"/>
      <c r="H64" s="13" t="str">
        <f>IF($A64="","",(E64-F64))</f>
        <v/>
      </c>
      <c r="I64" s="14" t="str">
        <f>IF($A64="","",IF(OR((G64="Picked up"),(G64="Shipped"),(G64="Cancelled")),"",(D64-TODAY())))</f>
        <v/>
      </c>
    </row>
    <row r="65" spans="1:9" x14ac:dyDescent="0.25">
      <c r="A65" s="11"/>
      <c r="D65" s="11"/>
      <c r="E65" s="12"/>
      <c r="F65" s="12"/>
      <c r="H65" s="13" t="str">
        <f>IF($A65="","",(E65-F65))</f>
        <v/>
      </c>
      <c r="I65" s="14" t="str">
        <f>IF($A65="","",IF(OR((G65="Picked up"),(G65="Shipped"),(G65="Cancelled")),"",(D65-TODAY())))</f>
        <v/>
      </c>
    </row>
    <row r="66" spans="1:9" x14ac:dyDescent="0.25">
      <c r="A66" s="11"/>
      <c r="D66" s="11"/>
      <c r="E66" s="12"/>
      <c r="F66" s="12"/>
      <c r="H66" s="13" t="str">
        <f>IF($A66="","",(E66-F66))</f>
        <v/>
      </c>
      <c r="I66" s="14" t="str">
        <f>IF($A66="","",IF(OR((G66="Picked up"),(G66="Shipped"),(G66="Cancelled")),"",(D66-TODAY())))</f>
        <v/>
      </c>
    </row>
    <row r="67" spans="1:9" x14ac:dyDescent="0.25">
      <c r="A67" s="11"/>
      <c r="D67" s="11"/>
      <c r="E67" s="12"/>
      <c r="F67" s="12"/>
      <c r="H67" s="13" t="str">
        <f>IF($A67="","",(E67-F67))</f>
        <v/>
      </c>
      <c r="I67" s="14" t="str">
        <f>IF($A67="","",IF(OR((G67="Picked up"),(G67="Shipped"),(G67="Cancelled")),"",(D67-TODAY())))</f>
        <v/>
      </c>
    </row>
    <row r="68" spans="1:9" x14ac:dyDescent="0.25">
      <c r="A68" s="11"/>
      <c r="D68" s="11"/>
      <c r="E68" s="12"/>
      <c r="F68" s="12"/>
      <c r="H68" s="13" t="str">
        <f>IF($A68="","",(E68-F68))</f>
        <v/>
      </c>
      <c r="I68" s="14" t="str">
        <f>IF($A68="","",IF(OR((G68="Picked up"),(G68="Shipped"),(G68="Cancelled")),"",(D68-TODAY())))</f>
        <v/>
      </c>
    </row>
    <row r="69" spans="1:9" x14ac:dyDescent="0.25">
      <c r="A69" s="11"/>
      <c r="D69" s="11"/>
      <c r="E69" s="12"/>
      <c r="F69" s="12"/>
      <c r="H69" s="13" t="str">
        <f>IF($A69="","",(E69-F69))</f>
        <v/>
      </c>
      <c r="I69" s="14" t="str">
        <f>IF($A69="","",IF(OR((G69="Picked up"),(G69="Shipped"),(G69="Cancelled")),"",(D69-TODAY())))</f>
        <v/>
      </c>
    </row>
    <row r="70" spans="1:9" x14ac:dyDescent="0.25">
      <c r="A70" s="11"/>
      <c r="D70" s="11"/>
      <c r="E70" s="12"/>
      <c r="F70" s="12"/>
      <c r="H70" s="13" t="str">
        <f>IF($A70="","",(E70-F70))</f>
        <v/>
      </c>
      <c r="I70" s="14" t="str">
        <f>IF($A70="","",IF(OR((G70="Picked up"),(G70="Shipped"),(G70="Cancelled")),"",(D70-TODAY())))</f>
        <v/>
      </c>
    </row>
    <row r="71" spans="1:9" x14ac:dyDescent="0.25">
      <c r="A71" s="11"/>
      <c r="D71" s="11"/>
      <c r="E71" s="12"/>
      <c r="F71" s="12"/>
      <c r="H71" s="13" t="str">
        <f>IF($A71="","",(E71-F71))</f>
        <v/>
      </c>
      <c r="I71" s="14" t="str">
        <f>IF($A71="","",IF(OR((G71="Picked up"),(G71="Shipped"),(G71="Cancelled")),"",(D71-TODAY())))</f>
        <v/>
      </c>
    </row>
    <row r="72" spans="1:9" x14ac:dyDescent="0.25">
      <c r="A72" s="11"/>
      <c r="D72" s="11"/>
      <c r="E72" s="12"/>
      <c r="F72" s="12"/>
      <c r="H72" s="13" t="str">
        <f>IF($A72="","",(E72-F72))</f>
        <v/>
      </c>
      <c r="I72" s="14" t="str">
        <f>IF($A72="","",IF(OR((G72="Picked up"),(G72="Shipped"),(G72="Cancelled")),"",(D72-TODAY())))</f>
        <v/>
      </c>
    </row>
    <row r="73" spans="1:9" x14ac:dyDescent="0.25">
      <c r="A73" s="11"/>
      <c r="D73" s="11"/>
      <c r="E73" s="12"/>
      <c r="F73" s="12"/>
      <c r="H73" s="13" t="str">
        <f>IF($A73="","",(E73-F73))</f>
        <v/>
      </c>
      <c r="I73" s="14" t="str">
        <f>IF($A73="","",IF(OR((G73="Picked up"),(G73="Shipped"),(G73="Cancelled")),"",(D73-TODAY())))</f>
        <v/>
      </c>
    </row>
    <row r="74" spans="1:9" x14ac:dyDescent="0.25">
      <c r="A74" s="11"/>
      <c r="D74" s="11"/>
      <c r="E74" s="12"/>
      <c r="F74" s="12"/>
      <c r="H74" s="13" t="str">
        <f>IF($A74="","",(E74-F74))</f>
        <v/>
      </c>
      <c r="I74" s="14" t="str">
        <f>IF($A74="","",IF(OR((G74="Picked up"),(G74="Shipped"),(G74="Cancelled")),"",(D74-TODAY())))</f>
        <v/>
      </c>
    </row>
    <row r="75" spans="1:9" x14ac:dyDescent="0.25">
      <c r="A75" s="11"/>
      <c r="D75" s="11"/>
      <c r="E75" s="12"/>
      <c r="F75" s="12"/>
      <c r="H75" s="13" t="str">
        <f>IF($A75="","",(E75-F75))</f>
        <v/>
      </c>
      <c r="I75" s="14" t="str">
        <f>IF($A75="","",IF(OR((G75="Picked up"),(G75="Shipped"),(G75="Cancelled")),"",(D75-TODAY())))</f>
        <v/>
      </c>
    </row>
    <row r="76" spans="1:9" x14ac:dyDescent="0.25">
      <c r="A76" s="11"/>
      <c r="D76" s="11"/>
      <c r="E76" s="12"/>
      <c r="F76" s="12"/>
      <c r="H76" s="13" t="str">
        <f>IF($A76="","",(E76-F76))</f>
        <v/>
      </c>
      <c r="I76" s="14" t="str">
        <f>IF($A76="","",IF(OR((G76="Picked up"),(G76="Shipped"),(G76="Cancelled")),"",(D76-TODAY())))</f>
        <v/>
      </c>
    </row>
    <row r="77" spans="1:9" x14ac:dyDescent="0.25">
      <c r="A77" s="11"/>
      <c r="D77" s="11"/>
      <c r="E77" s="12"/>
      <c r="F77" s="12"/>
      <c r="H77" s="13" t="str">
        <f>IF($A77="","",(E77-F77))</f>
        <v/>
      </c>
      <c r="I77" s="14" t="str">
        <f>IF($A77="","",IF(OR((G77="Picked up"),(G77="Shipped"),(G77="Cancelled")),"",(D77-TODAY())))</f>
        <v/>
      </c>
    </row>
    <row r="78" spans="1:9" x14ac:dyDescent="0.25">
      <c r="A78" s="11"/>
      <c r="D78" s="11"/>
      <c r="E78" s="12"/>
      <c r="F78" s="12"/>
      <c r="H78" s="13" t="str">
        <f>IF($A78="","",(E78-F78))</f>
        <v/>
      </c>
      <c r="I78" s="14" t="str">
        <f>IF($A78="","",IF(OR((G78="Picked up"),(G78="Shipped"),(G78="Cancelled")),"",(D78-TODAY())))</f>
        <v/>
      </c>
    </row>
    <row r="79" spans="1:9" x14ac:dyDescent="0.25">
      <c r="A79" s="11"/>
      <c r="D79" s="11"/>
      <c r="E79" s="12"/>
      <c r="F79" s="12"/>
      <c r="H79" s="13" t="str">
        <f>IF($A79="","",(E79-F79))</f>
        <v/>
      </c>
      <c r="I79" s="14" t="str">
        <f>IF($A79="","",IF(OR((G79="Picked up"),(G79="Shipped"),(G79="Cancelled")),"",(D79-TODAY())))</f>
        <v/>
      </c>
    </row>
    <row r="80" spans="1:9" x14ac:dyDescent="0.25">
      <c r="A80" s="11"/>
      <c r="D80" s="11"/>
      <c r="E80" s="12"/>
      <c r="F80" s="12"/>
      <c r="H80" s="13" t="str">
        <f>IF($A80="","",(E80-F80))</f>
        <v/>
      </c>
      <c r="I80" s="14" t="str">
        <f>IF($A80="","",IF(OR((G80="Picked up"),(G80="Shipped"),(G80="Cancelled")),"",(D80-TODAY())))</f>
        <v/>
      </c>
    </row>
    <row r="81" spans="1:9" x14ac:dyDescent="0.25">
      <c r="A81" s="11"/>
      <c r="D81" s="11"/>
      <c r="E81" s="12"/>
      <c r="F81" s="12"/>
      <c r="H81" s="13" t="str">
        <f>IF($A81="","",(E81-F81))</f>
        <v/>
      </c>
      <c r="I81" s="14" t="str">
        <f>IF($A81="","",IF(OR((G81="Picked up"),(G81="Shipped"),(G81="Cancelled")),"",(D81-TODAY())))</f>
        <v/>
      </c>
    </row>
    <row r="82" spans="1:9" x14ac:dyDescent="0.25">
      <c r="A82" s="11"/>
      <c r="D82" s="11"/>
      <c r="E82" s="12"/>
      <c r="F82" s="12"/>
      <c r="H82" s="13" t="str">
        <f>IF($A82="","",(E82-F82))</f>
        <v/>
      </c>
      <c r="I82" s="14" t="str">
        <f>IF($A82="","",IF(OR((G82="Picked up"),(G82="Shipped"),(G82="Cancelled")),"",(D82-TODAY())))</f>
        <v/>
      </c>
    </row>
    <row r="83" spans="1:9" x14ac:dyDescent="0.25">
      <c r="A83" s="11"/>
      <c r="D83" s="11"/>
      <c r="E83" s="12"/>
      <c r="F83" s="12"/>
      <c r="H83" s="13" t="str">
        <f>IF($A83="","",(E83-F83))</f>
        <v/>
      </c>
      <c r="I83" s="14" t="str">
        <f>IF($A83="","",IF(OR((G83="Picked up"),(G83="Shipped"),(G83="Cancelled")),"",(D83-TODAY())))</f>
        <v/>
      </c>
    </row>
    <row r="84" spans="1:9" x14ac:dyDescent="0.25">
      <c r="A84" s="11"/>
      <c r="D84" s="11"/>
      <c r="E84" s="12"/>
      <c r="F84" s="12"/>
      <c r="H84" s="13" t="str">
        <f>IF($A84="","",(E84-F84))</f>
        <v/>
      </c>
      <c r="I84" s="14" t="str">
        <f>IF($A84="","",IF(OR((G84="Picked up"),(G84="Shipped"),(G84="Cancelled")),"",(D84-TODAY())))</f>
        <v/>
      </c>
    </row>
    <row r="85" spans="1:9" x14ac:dyDescent="0.25">
      <c r="A85" s="11"/>
      <c r="D85" s="11"/>
      <c r="E85" s="12"/>
      <c r="F85" s="12"/>
      <c r="H85" s="13" t="str">
        <f>IF($A85="","",(E85-F85))</f>
        <v/>
      </c>
      <c r="I85" s="14" t="str">
        <f>IF($A85="","",IF(OR((G85="Picked up"),(G85="Shipped"),(G85="Cancelled")),"",(D85-TODAY())))</f>
        <v/>
      </c>
    </row>
    <row r="86" spans="1:9" x14ac:dyDescent="0.25">
      <c r="A86" s="11"/>
      <c r="D86" s="11"/>
      <c r="E86" s="12"/>
      <c r="F86" s="12"/>
      <c r="H86" s="13" t="str">
        <f>IF($A86="","",(E86-F86))</f>
        <v/>
      </c>
      <c r="I86" s="14" t="str">
        <f>IF($A86="","",IF(OR((G86="Picked up"),(G86="Shipped"),(G86="Cancelled")),"",(D86-TODAY())))</f>
        <v/>
      </c>
    </row>
    <row r="87" spans="1:9" x14ac:dyDescent="0.25">
      <c r="A87" s="11"/>
      <c r="D87" s="11"/>
      <c r="E87" s="12"/>
      <c r="F87" s="12"/>
      <c r="H87" s="13" t="str">
        <f>IF($A87="","",(E87-F87))</f>
        <v/>
      </c>
      <c r="I87" s="14" t="str">
        <f>IF($A87="","",IF(OR((G87="Picked up"),(G87="Shipped"),(G87="Cancelled")),"",(D87-TODAY())))</f>
        <v/>
      </c>
    </row>
    <row r="88" spans="1:9" x14ac:dyDescent="0.25">
      <c r="A88" s="11"/>
      <c r="D88" s="11"/>
      <c r="E88" s="12"/>
      <c r="F88" s="12"/>
      <c r="H88" s="13" t="str">
        <f>IF($A88="","",(E88-F88))</f>
        <v/>
      </c>
      <c r="I88" s="14" t="str">
        <f>IF($A88="","",IF(OR((G88="Picked up"),(G88="Shipped"),(G88="Cancelled")),"",(D88-TODAY())))</f>
        <v/>
      </c>
    </row>
    <row r="89" spans="1:9" x14ac:dyDescent="0.25">
      <c r="A89" s="11"/>
      <c r="D89" s="11"/>
      <c r="E89" s="12"/>
      <c r="F89" s="12"/>
      <c r="H89" s="13" t="str">
        <f>IF($A89="","",(E89-F89))</f>
        <v/>
      </c>
      <c r="I89" s="14" t="str">
        <f>IF($A89="","",IF(OR((G89="Picked up"),(G89="Shipped"),(G89="Cancelled")),"",(D89-TODAY())))</f>
        <v/>
      </c>
    </row>
    <row r="90" spans="1:9" x14ac:dyDescent="0.25">
      <c r="A90" s="11"/>
      <c r="D90" s="11"/>
      <c r="E90" s="12"/>
      <c r="F90" s="12"/>
      <c r="H90" s="13" t="str">
        <f>IF($A90="","",(E90-F90))</f>
        <v/>
      </c>
      <c r="I90" s="14" t="str">
        <f>IF($A90="","",IF(OR((G90="Picked up"),(G90="Shipped"),(G90="Cancelled")),"",(D90-TODAY())))</f>
        <v/>
      </c>
    </row>
    <row r="91" spans="1:9" x14ac:dyDescent="0.25">
      <c r="A91" s="11"/>
      <c r="D91" s="11"/>
      <c r="E91" s="12"/>
      <c r="F91" s="12"/>
      <c r="H91" s="13" t="str">
        <f>IF($A91="","",(E91-F91))</f>
        <v/>
      </c>
      <c r="I91" s="14" t="str">
        <f>IF($A91="","",IF(OR((G91="Picked up"),(G91="Shipped"),(G91="Cancelled")),"",(D91-TODAY())))</f>
        <v/>
      </c>
    </row>
    <row r="92" spans="1:9" x14ac:dyDescent="0.25">
      <c r="A92" s="11"/>
      <c r="D92" s="11"/>
      <c r="E92" s="12"/>
      <c r="F92" s="12"/>
      <c r="H92" s="13" t="str">
        <f>IF($A92="","",(E92-F92))</f>
        <v/>
      </c>
      <c r="I92" s="14" t="str">
        <f>IF($A92="","",IF(OR((G92="Picked up"),(G92="Shipped"),(G92="Cancelled")),"",(D92-TODAY())))</f>
        <v/>
      </c>
    </row>
    <row r="93" spans="1:9" x14ac:dyDescent="0.25">
      <c r="A93" s="11"/>
      <c r="D93" s="11"/>
      <c r="E93" s="12"/>
      <c r="F93" s="12"/>
      <c r="H93" s="13" t="str">
        <f>IF($A93="","",(E93-F93))</f>
        <v/>
      </c>
      <c r="I93" s="14" t="str">
        <f>IF($A93="","",IF(OR((G93="Picked up"),(G93="Shipped"),(G93="Cancelled")),"",(D93-TODAY())))</f>
        <v/>
      </c>
    </row>
    <row r="94" spans="1:9" x14ac:dyDescent="0.25">
      <c r="A94" s="11"/>
      <c r="D94" s="11"/>
      <c r="E94" s="12"/>
      <c r="F94" s="12"/>
      <c r="H94" s="13" t="str">
        <f>IF($A94="","",(E94-F94))</f>
        <v/>
      </c>
      <c r="I94" s="14" t="str">
        <f>IF($A94="","",IF(OR((G94="Picked up"),(G94="Shipped"),(G94="Cancelled")),"",(D94-TODAY())))</f>
        <v/>
      </c>
    </row>
    <row r="95" spans="1:9" x14ac:dyDescent="0.25">
      <c r="A95" s="11"/>
      <c r="D95" s="11"/>
      <c r="E95" s="12"/>
      <c r="F95" s="12"/>
      <c r="H95" s="13" t="str">
        <f>IF($A95="","",(E95-F95))</f>
        <v/>
      </c>
      <c r="I95" s="14" t="str">
        <f>IF($A95="","",IF(OR((G95="Picked up"),(G95="Shipped"),(G95="Cancelled")),"",(D95-TODAY())))</f>
        <v/>
      </c>
    </row>
    <row r="96" spans="1:9" x14ac:dyDescent="0.25">
      <c r="A96" s="11"/>
      <c r="D96" s="11"/>
      <c r="E96" s="12"/>
      <c r="F96" s="12"/>
      <c r="H96" s="13" t="str">
        <f>IF($A96="","",(E96-F96))</f>
        <v/>
      </c>
      <c r="I96" s="14" t="str">
        <f>IF($A96="","",IF(OR((G96="Picked up"),(G96="Shipped"),(G96="Cancelled")),"",(D96-TODAY())))</f>
        <v/>
      </c>
    </row>
    <row r="97" spans="1:9" x14ac:dyDescent="0.25">
      <c r="A97" s="11"/>
      <c r="D97" s="11"/>
      <c r="E97" s="12"/>
      <c r="F97" s="12"/>
      <c r="H97" s="13" t="str">
        <f>IF($A97="","",(E97-F97))</f>
        <v/>
      </c>
      <c r="I97" s="14" t="str">
        <f>IF($A97="","",IF(OR((G97="Picked up"),(G97="Shipped"),(G97="Cancelled")),"",(D97-TODAY())))</f>
        <v/>
      </c>
    </row>
    <row r="98" spans="1:9" x14ac:dyDescent="0.25">
      <c r="A98" s="11"/>
      <c r="D98" s="11"/>
      <c r="E98" s="12"/>
      <c r="F98" s="12"/>
      <c r="H98" s="13" t="str">
        <f>IF($A98="","",(E98-F98))</f>
        <v/>
      </c>
      <c r="I98" s="14" t="str">
        <f>IF($A98="","",IF(OR((G98="Picked up"),(G98="Shipped"),(G98="Cancelled")),"",(D98-TODAY())))</f>
        <v/>
      </c>
    </row>
    <row r="99" spans="1:9" x14ac:dyDescent="0.25">
      <c r="A99" s="11"/>
      <c r="D99" s="11"/>
      <c r="E99" s="12"/>
      <c r="F99" s="12"/>
      <c r="H99" s="13" t="str">
        <f>IF($A99="","",(E99-F99))</f>
        <v/>
      </c>
      <c r="I99" s="14" t="str">
        <f>IF($A99="","",IF(OR((G99="Picked up"),(G99="Shipped"),(G99="Cancelled")),"",(D99-TODAY())))</f>
        <v/>
      </c>
    </row>
    <row r="100" spans="1:9" x14ac:dyDescent="0.25">
      <c r="A100" s="11"/>
      <c r="D100" s="11"/>
      <c r="E100" s="12"/>
      <c r="F100" s="12"/>
      <c r="H100" s="13" t="str">
        <f>IF($A100="","",(E100-F100))</f>
        <v/>
      </c>
      <c r="I100" s="14" t="str">
        <f>IF($A100="","",IF(OR((G100="Picked up"),(G100="Shipped"),(G100="Cancelled")),"",(D100-TODAY())))</f>
        <v/>
      </c>
    </row>
    <row r="101" spans="1:9" x14ac:dyDescent="0.25">
      <c r="A101" s="11"/>
      <c r="D101" s="11"/>
      <c r="E101" s="12"/>
      <c r="F101" s="12"/>
      <c r="H101" s="13" t="str">
        <f>IF($A101="","",(E101-F101))</f>
        <v/>
      </c>
      <c r="I101" s="14" t="str">
        <f>IF($A101="","",IF(OR((G101="Picked up"),(G101="Shipped"),(G101="Cancelled")),"",(D101-TODAY())))</f>
        <v/>
      </c>
    </row>
    <row r="102" spans="1:9" x14ac:dyDescent="0.25">
      <c r="A102" s="11"/>
      <c r="D102" s="11"/>
      <c r="E102" s="12"/>
      <c r="F102" s="12"/>
      <c r="H102" s="13" t="str">
        <f>IF($A102="","",(E102-F102))</f>
        <v/>
      </c>
      <c r="I102" s="14" t="str">
        <f>IF($A102="","",IF(OR((G102="Picked up"),(G102="Shipped"),(G102="Cancelled")),"",(D102-TODAY())))</f>
        <v/>
      </c>
    </row>
    <row r="103" spans="1:9" x14ac:dyDescent="0.25">
      <c r="A103" s="11"/>
      <c r="D103" s="11"/>
      <c r="E103" s="12"/>
      <c r="F103" s="12"/>
      <c r="H103" s="13" t="str">
        <f>IF($A103="","",(E103-F103))</f>
        <v/>
      </c>
      <c r="I103" s="14" t="str">
        <f>IF($A103="","",IF(OR((G103="Picked up"),(G103="Shipped"),(G103="Cancelled")),"",(D103-TODAY())))</f>
        <v/>
      </c>
    </row>
    <row r="104" spans="1:9" x14ac:dyDescent="0.25">
      <c r="A104" s="11"/>
      <c r="D104" s="11"/>
      <c r="E104" s="12"/>
      <c r="F104" s="12"/>
      <c r="H104" s="13" t="str">
        <f>IF($A104="","",(E104-F104))</f>
        <v/>
      </c>
      <c r="I104" s="14" t="str">
        <f>IF($A104="","",IF(OR((G104="Picked up"),(G104="Shipped"),(G104="Cancelled")),"",(D104-TODAY())))</f>
        <v/>
      </c>
    </row>
    <row r="105" spans="1:9" x14ac:dyDescent="0.25">
      <c r="A105" s="11"/>
      <c r="D105" s="11"/>
      <c r="E105" s="12"/>
      <c r="F105" s="12"/>
      <c r="H105" s="13" t="str">
        <f>IF($A105="","",(E105-F105))</f>
        <v/>
      </c>
      <c r="I105" s="14" t="str">
        <f>IF($A105="","",IF(OR((G105="Picked up"),(G105="Shipped"),(G105="Cancelled")),"",(D105-TODAY())))</f>
        <v/>
      </c>
    </row>
    <row r="106" spans="1:9" x14ac:dyDescent="0.25">
      <c r="A106" s="11"/>
      <c r="D106" s="11"/>
      <c r="E106" s="12"/>
      <c r="F106" s="12"/>
      <c r="H106" s="13" t="str">
        <f>IF($A106="","",(E106-F106))</f>
        <v/>
      </c>
      <c r="I106" s="14" t="str">
        <f>IF($A106="","",IF(OR((G106="Picked up"),(G106="Shipped"),(G106="Cancelled")),"",(D106-TODAY())))</f>
        <v/>
      </c>
    </row>
    <row r="107" spans="1:9" x14ac:dyDescent="0.25">
      <c r="A107" s="11"/>
      <c r="D107" s="11"/>
      <c r="E107" s="12"/>
      <c r="F107" s="12"/>
      <c r="H107" s="13" t="str">
        <f>IF($A107="","",(E107-F107))</f>
        <v/>
      </c>
      <c r="I107" s="14" t="str">
        <f>IF($A107="","",IF(OR((G107="Picked up"),(G107="Shipped"),(G107="Cancelled")),"",(D107-TODAY())))</f>
        <v/>
      </c>
    </row>
    <row r="108" spans="1:9" x14ac:dyDescent="0.25">
      <c r="A108" s="11"/>
      <c r="D108" s="11"/>
      <c r="E108" s="12"/>
      <c r="F108" s="12"/>
      <c r="H108" s="13" t="str">
        <f>IF($A108="","",(E108-F108))</f>
        <v/>
      </c>
      <c r="I108" s="14" t="str">
        <f>IF($A108="","",IF(OR((G108="Picked up"),(G108="Shipped"),(G108="Cancelled")),"",(D108-TODAY())))</f>
        <v/>
      </c>
    </row>
    <row r="109" spans="1:9" x14ac:dyDescent="0.25">
      <c r="A109" s="11"/>
      <c r="D109" s="11"/>
      <c r="E109" s="12"/>
      <c r="F109" s="12"/>
      <c r="H109" s="13" t="str">
        <f>IF($A109="","",(E109-F109))</f>
        <v/>
      </c>
      <c r="I109" s="14" t="str">
        <f>IF($A109="","",IF(OR((G109="Picked up"),(G109="Shipped"),(G109="Cancelled")),"",(D109-TODAY())))</f>
        <v/>
      </c>
    </row>
    <row r="110" spans="1:9" x14ac:dyDescent="0.25">
      <c r="A110" s="11"/>
      <c r="D110" s="11"/>
      <c r="E110" s="12"/>
      <c r="F110" s="12"/>
      <c r="H110" s="13" t="str">
        <f>IF($A110="","",(E110-F110))</f>
        <v/>
      </c>
      <c r="I110" s="14" t="str">
        <f>IF($A110="","",IF(OR((G110="Picked up"),(G110="Shipped"),(G110="Cancelled")),"",(D110-TODAY())))</f>
        <v/>
      </c>
    </row>
    <row r="111" spans="1:9" x14ac:dyDescent="0.25">
      <c r="A111" s="11"/>
      <c r="D111" s="11"/>
      <c r="E111" s="12"/>
      <c r="F111" s="12"/>
      <c r="H111" s="13" t="str">
        <f>IF($A111="","",(E111-F111))</f>
        <v/>
      </c>
      <c r="I111" s="14" t="str">
        <f>IF($A111="","",IF(OR((G111="Picked up"),(G111="Shipped"),(G111="Cancelled")),"",(D111-TODAY())))</f>
        <v/>
      </c>
    </row>
    <row r="112" spans="1:9" x14ac:dyDescent="0.25">
      <c r="A112" s="11"/>
      <c r="D112" s="11"/>
      <c r="E112" s="12"/>
      <c r="F112" s="12"/>
      <c r="H112" s="13" t="str">
        <f>IF($A112="","",(E112-F112))</f>
        <v/>
      </c>
      <c r="I112" s="14" t="str">
        <f>IF($A112="","",IF(OR((G112="Picked up"),(G112="Shipped"),(G112="Cancelled")),"",(D112-TODAY())))</f>
        <v/>
      </c>
    </row>
    <row r="113" spans="1:9" x14ac:dyDescent="0.25">
      <c r="A113" s="11"/>
      <c r="D113" s="11"/>
      <c r="E113" s="12"/>
      <c r="F113" s="12"/>
      <c r="H113" s="13" t="str">
        <f>IF($A113="","",(E113-F113))</f>
        <v/>
      </c>
      <c r="I113" s="14" t="str">
        <f>IF($A113="","",IF(OR((G113="Picked up"),(G113="Shipped"),(G113="Cancelled")),"",(D113-TODAY())))</f>
        <v/>
      </c>
    </row>
    <row r="114" spans="1:9" x14ac:dyDescent="0.25">
      <c r="A114" s="11"/>
      <c r="D114" s="11"/>
      <c r="E114" s="12"/>
      <c r="F114" s="12"/>
      <c r="H114" s="13" t="str">
        <f>IF($A114="","",(E114-F114))</f>
        <v/>
      </c>
      <c r="I114" s="14" t="str">
        <f>IF($A114="","",IF(OR((G114="Picked up"),(G114="Shipped"),(G114="Cancelled")),"",(D114-TODAY())))</f>
        <v/>
      </c>
    </row>
    <row r="115" spans="1:9" x14ac:dyDescent="0.25">
      <c r="A115" s="11"/>
      <c r="D115" s="11"/>
      <c r="E115" s="12"/>
      <c r="F115" s="12"/>
      <c r="H115" s="13" t="str">
        <f>IF($A115="","",(E115-F115))</f>
        <v/>
      </c>
      <c r="I115" s="14" t="str">
        <f>IF($A115="","",IF(OR((G115="Picked up"),(G115="Shipped"),(G115="Cancelled")),"",(D115-TODAY())))</f>
        <v/>
      </c>
    </row>
    <row r="116" spans="1:9" x14ac:dyDescent="0.25">
      <c r="A116" s="11"/>
      <c r="D116" s="11"/>
      <c r="E116" s="12"/>
      <c r="F116" s="12"/>
      <c r="H116" s="13" t="str">
        <f>IF($A116="","",(E116-F116))</f>
        <v/>
      </c>
      <c r="I116" s="14" t="str">
        <f>IF($A116="","",IF(OR((G116="Picked up"),(G116="Shipped"),(G116="Cancelled")),"",(D116-TODAY())))</f>
        <v/>
      </c>
    </row>
    <row r="117" spans="1:9" x14ac:dyDescent="0.25">
      <c r="A117" s="11"/>
      <c r="D117" s="11"/>
      <c r="E117" s="12"/>
      <c r="F117" s="12"/>
      <c r="H117" s="13" t="str">
        <f>IF($A117="","",(E117-F117))</f>
        <v/>
      </c>
      <c r="I117" s="14" t="str">
        <f>IF($A117="","",IF(OR((G117="Picked up"),(G117="Shipped"),(G117="Cancelled")),"",(D117-TODAY())))</f>
        <v/>
      </c>
    </row>
    <row r="118" spans="1:9" x14ac:dyDescent="0.25">
      <c r="A118" s="11"/>
      <c r="D118" s="11"/>
      <c r="E118" s="12"/>
      <c r="F118" s="12"/>
      <c r="H118" s="13" t="str">
        <f>IF($A118="","",(E118-F118))</f>
        <v/>
      </c>
      <c r="I118" s="14" t="str">
        <f>IF($A118="","",IF(OR((G118="Picked up"),(G118="Shipped"),(G118="Cancelled")),"",(D118-TODAY())))</f>
        <v/>
      </c>
    </row>
    <row r="119" spans="1:9" x14ac:dyDescent="0.25">
      <c r="A119" s="11"/>
      <c r="D119" s="11"/>
      <c r="E119" s="12"/>
      <c r="F119" s="12"/>
      <c r="H119" s="13" t="str">
        <f>IF($A119="","",(E119-F119))</f>
        <v/>
      </c>
      <c r="I119" s="14" t="str">
        <f>IF($A119="","",IF(OR((G119="Picked up"),(G119="Shipped"),(G119="Cancelled")),"",(D119-TODAY())))</f>
        <v/>
      </c>
    </row>
    <row r="120" spans="1:9" x14ac:dyDescent="0.25">
      <c r="A120" s="11"/>
      <c r="D120" s="11"/>
      <c r="E120" s="12"/>
      <c r="F120" s="12"/>
      <c r="H120" s="13" t="str">
        <f>IF($A120="","",(E120-F120))</f>
        <v/>
      </c>
      <c r="I120" s="14" t="str">
        <f>IF($A120="","",IF(OR((G120="Picked up"),(G120="Shipped"),(G120="Cancelled")),"",(D120-TODAY())))</f>
        <v/>
      </c>
    </row>
    <row r="121" spans="1:9" x14ac:dyDescent="0.25">
      <c r="A121" s="11"/>
      <c r="D121" s="11"/>
      <c r="E121" s="12"/>
      <c r="F121" s="12"/>
      <c r="H121" s="13" t="str">
        <f>IF($A121="","",(E121-F121))</f>
        <v/>
      </c>
      <c r="I121" s="14" t="str">
        <f>IF($A121="","",IF(OR((G121="Picked up"),(G121="Shipped"),(G121="Cancelled")),"",(D121-TODAY())))</f>
        <v/>
      </c>
    </row>
    <row r="122" spans="1:9" x14ac:dyDescent="0.25">
      <c r="A122" s="11"/>
      <c r="D122" s="11"/>
      <c r="E122" s="12"/>
      <c r="F122" s="12"/>
      <c r="H122" s="13" t="str">
        <f>IF($A122="","",(E122-F122))</f>
        <v/>
      </c>
      <c r="I122" s="14" t="str">
        <f>IF($A122="","",IF(OR((G122="Picked up"),(G122="Shipped"),(G122="Cancelled")),"",(D122-TODAY())))</f>
        <v/>
      </c>
    </row>
    <row r="123" spans="1:9" x14ac:dyDescent="0.25">
      <c r="A123" s="11"/>
      <c r="D123" s="11"/>
      <c r="E123" s="12"/>
      <c r="F123" s="12"/>
      <c r="H123" s="13" t="str">
        <f>IF($A123="","",(E123-F123))</f>
        <v/>
      </c>
      <c r="I123" s="14" t="str">
        <f>IF($A123="","",IF(OR((G123="Picked up"),(G123="Shipped"),(G123="Cancelled")),"",(D123-TODAY())))</f>
        <v/>
      </c>
    </row>
    <row r="124" spans="1:9" x14ac:dyDescent="0.25">
      <c r="A124" s="11"/>
      <c r="D124" s="11"/>
      <c r="E124" s="12"/>
      <c r="F124" s="12"/>
      <c r="H124" s="13" t="str">
        <f>IF($A124="","",(E124-F124))</f>
        <v/>
      </c>
      <c r="I124" s="14" t="str">
        <f>IF($A124="","",IF(OR((G124="Picked up"),(G124="Shipped"),(G124="Cancelled")),"",(D124-TODAY())))</f>
        <v/>
      </c>
    </row>
    <row r="125" spans="1:9" x14ac:dyDescent="0.25">
      <c r="A125" s="11"/>
      <c r="D125" s="11"/>
      <c r="E125" s="12"/>
      <c r="F125" s="12"/>
      <c r="H125" s="13" t="str">
        <f>IF($A125="","",(E125-F125))</f>
        <v/>
      </c>
      <c r="I125" s="14" t="str">
        <f>IF($A125="","",IF(OR((G125="Picked up"),(G125="Shipped"),(G125="Cancelled")),"",(D125-TODAY())))</f>
        <v/>
      </c>
    </row>
    <row r="126" spans="1:9" x14ac:dyDescent="0.25">
      <c r="A126" s="11"/>
      <c r="D126" s="11"/>
      <c r="E126" s="12"/>
      <c r="F126" s="12"/>
      <c r="H126" s="13" t="str">
        <f>IF($A126="","",(E126-F126))</f>
        <v/>
      </c>
      <c r="I126" s="14" t="str">
        <f>IF($A126="","",IF(OR((G126="Picked up"),(G126="Shipped"),(G126="Cancelled")),"",(D126-TODAY())))</f>
        <v/>
      </c>
    </row>
    <row r="127" spans="1:9" x14ac:dyDescent="0.25">
      <c r="A127" s="11"/>
      <c r="D127" s="11"/>
      <c r="E127" s="12"/>
      <c r="F127" s="12"/>
      <c r="H127" s="13" t="str">
        <f>IF($A127="","",(E127-F127))</f>
        <v/>
      </c>
      <c r="I127" s="14" t="str">
        <f>IF($A127="","",IF(OR((G127="Picked up"),(G127="Shipped"),(G127="Cancelled")),"",(D127-TODAY())))</f>
        <v/>
      </c>
    </row>
    <row r="128" spans="1:9" x14ac:dyDescent="0.25">
      <c r="A128" s="11"/>
      <c r="D128" s="11"/>
      <c r="E128" s="12"/>
      <c r="F128" s="12"/>
      <c r="H128" s="13" t="str">
        <f>IF($A128="","",(E128-F128))</f>
        <v/>
      </c>
      <c r="I128" s="14" t="str">
        <f>IF($A128="","",IF(OR((G128="Picked up"),(G128="Shipped"),(G128="Cancelled")),"",(D128-TODAY())))</f>
        <v/>
      </c>
    </row>
    <row r="129" spans="1:9" x14ac:dyDescent="0.25">
      <c r="A129" s="11"/>
      <c r="D129" s="11"/>
      <c r="E129" s="12"/>
      <c r="F129" s="12"/>
      <c r="H129" s="13" t="str">
        <f>IF($A129="","",(E129-F129))</f>
        <v/>
      </c>
      <c r="I129" s="14" t="str">
        <f>IF($A129="","",IF(OR((G129="Picked up"),(G129="Shipped"),(G129="Cancelled")),"",(D129-TODAY())))</f>
        <v/>
      </c>
    </row>
    <row r="130" spans="1:9" x14ac:dyDescent="0.25">
      <c r="A130" s="11"/>
      <c r="D130" s="11"/>
      <c r="E130" s="12"/>
      <c r="F130" s="12"/>
      <c r="H130" s="13" t="str">
        <f>IF($A130="","",(E130-F130))</f>
        <v/>
      </c>
      <c r="I130" s="14" t="str">
        <f>IF($A130="","",IF(OR((G130="Picked up"),(G130="Shipped"),(G130="Cancelled")),"",(D130-TODAY())))</f>
        <v/>
      </c>
    </row>
    <row r="131" spans="1:9" x14ac:dyDescent="0.25">
      <c r="A131" s="11"/>
      <c r="D131" s="11"/>
      <c r="E131" s="12"/>
      <c r="F131" s="12"/>
      <c r="H131" s="13" t="str">
        <f>IF($A131="","",(E131-F131))</f>
        <v/>
      </c>
      <c r="I131" s="14" t="str">
        <f>IF($A131="","",IF(OR((G131="Picked up"),(G131="Shipped"),(G131="Cancelled")),"",(D131-TODAY())))</f>
        <v/>
      </c>
    </row>
    <row r="132" spans="1:9" x14ac:dyDescent="0.25">
      <c r="A132" s="11"/>
      <c r="D132" s="11"/>
      <c r="E132" s="12"/>
      <c r="F132" s="12"/>
      <c r="H132" s="13" t="str">
        <f>IF($A132="","",(E132-F132))</f>
        <v/>
      </c>
      <c r="I132" s="14" t="str">
        <f>IF($A132="","",IF(OR((G132="Picked up"),(G132="Shipped"),(G132="Cancelled")),"",(D132-TODAY())))</f>
        <v/>
      </c>
    </row>
    <row r="133" spans="1:9" x14ac:dyDescent="0.25">
      <c r="A133" s="11"/>
      <c r="D133" s="11"/>
      <c r="E133" s="12"/>
      <c r="F133" s="12"/>
      <c r="H133" s="13" t="str">
        <f>IF($A133="","",(E133-F133))</f>
        <v/>
      </c>
      <c r="I133" s="14" t="str">
        <f>IF($A133="","",IF(OR((G133="Picked up"),(G133="Shipped"),(G133="Cancelled")),"",(D133-TODAY())))</f>
        <v/>
      </c>
    </row>
    <row r="134" spans="1:9" x14ac:dyDescent="0.25">
      <c r="A134" s="11"/>
      <c r="D134" s="11"/>
      <c r="E134" s="12"/>
      <c r="F134" s="12"/>
      <c r="H134" s="13" t="str">
        <f>IF($A134="","",(E134-F134))</f>
        <v/>
      </c>
      <c r="I134" s="14" t="str">
        <f>IF($A134="","",IF(OR((G134="Picked up"),(G134="Shipped"),(G134="Cancelled")),"",(D134-TODAY())))</f>
        <v/>
      </c>
    </row>
    <row r="135" spans="1:9" x14ac:dyDescent="0.25">
      <c r="A135" s="11"/>
      <c r="D135" s="11"/>
      <c r="E135" s="12"/>
      <c r="F135" s="12"/>
      <c r="H135" s="13" t="str">
        <f>IF($A135="","",(E135-F135))</f>
        <v/>
      </c>
      <c r="I135" s="14" t="str">
        <f>IF($A135="","",IF(OR((G135="Picked up"),(G135="Shipped"),(G135="Cancelled")),"",(D135-TODAY())))</f>
        <v/>
      </c>
    </row>
    <row r="136" spans="1:9" x14ac:dyDescent="0.25">
      <c r="A136" s="11"/>
      <c r="D136" s="11"/>
      <c r="E136" s="12"/>
      <c r="F136" s="12"/>
      <c r="H136" s="13" t="str">
        <f>IF($A136="","",(E136-F136))</f>
        <v/>
      </c>
      <c r="I136" s="14" t="str">
        <f>IF($A136="","",IF(OR((G136="Picked up"),(G136="Shipped"),(G136="Cancelled")),"",(D136-TODAY())))</f>
        <v/>
      </c>
    </row>
    <row r="137" spans="1:9" x14ac:dyDescent="0.25">
      <c r="A137" s="11"/>
      <c r="D137" s="11"/>
      <c r="E137" s="12"/>
      <c r="F137" s="12"/>
      <c r="H137" s="13" t="str">
        <f>IF($A137="","",(E137-F137))</f>
        <v/>
      </c>
      <c r="I137" s="14" t="str">
        <f>IF($A137="","",IF(OR((G137="Picked up"),(G137="Shipped"),(G137="Cancelled")),"",(D137-TODAY())))</f>
        <v/>
      </c>
    </row>
    <row r="138" spans="1:9" x14ac:dyDescent="0.25">
      <c r="A138" s="11"/>
      <c r="D138" s="11"/>
      <c r="E138" s="12"/>
      <c r="F138" s="12"/>
      <c r="H138" s="13" t="str">
        <f>IF($A138="","",(E138-F138))</f>
        <v/>
      </c>
      <c r="I138" s="14" t="str">
        <f>IF($A138="","",IF(OR((G138="Picked up"),(G138="Shipped"),(G138="Cancelled")),"",(D138-TODAY())))</f>
        <v/>
      </c>
    </row>
    <row r="139" spans="1:9" x14ac:dyDescent="0.25">
      <c r="A139" s="11"/>
      <c r="D139" s="11"/>
      <c r="E139" s="12"/>
      <c r="F139" s="12"/>
      <c r="H139" s="13" t="str">
        <f>IF($A139="","",(E139-F139))</f>
        <v/>
      </c>
      <c r="I139" s="14" t="str">
        <f>IF($A139="","",IF(OR((G139="Picked up"),(G139="Shipped"),(G139="Cancelled")),"",(D139-TODAY())))</f>
        <v/>
      </c>
    </row>
    <row r="140" spans="1:9" x14ac:dyDescent="0.25">
      <c r="A140" s="11"/>
      <c r="D140" s="11"/>
      <c r="E140" s="12"/>
      <c r="F140" s="12"/>
      <c r="H140" s="13" t="str">
        <f>IF($A140="","",(E140-F140))</f>
        <v/>
      </c>
      <c r="I140" s="14" t="str">
        <f>IF($A140="","",IF(OR((G140="Picked up"),(G140="Shipped"),(G140="Cancelled")),"",(D140-TODAY())))</f>
        <v/>
      </c>
    </row>
    <row r="141" spans="1:9" x14ac:dyDescent="0.25">
      <c r="A141" s="11"/>
      <c r="D141" s="11"/>
      <c r="E141" s="12"/>
      <c r="F141" s="12"/>
      <c r="H141" s="13" t="str">
        <f>IF($A141="","",(E141-F141))</f>
        <v/>
      </c>
      <c r="I141" s="14" t="str">
        <f>IF($A141="","",IF(OR((G141="Picked up"),(G141="Shipped"),(G141="Cancelled")),"",(D141-TODAY())))</f>
        <v/>
      </c>
    </row>
    <row r="142" spans="1:9" x14ac:dyDescent="0.25">
      <c r="A142" s="11"/>
      <c r="D142" s="11"/>
      <c r="E142" s="12"/>
      <c r="F142" s="12"/>
      <c r="H142" s="13" t="str">
        <f>IF($A142="","",(E142-F142))</f>
        <v/>
      </c>
      <c r="I142" s="14" t="str">
        <f>IF($A142="","",IF(OR((G142="Picked up"),(G142="Shipped"),(G142="Cancelled")),"",(D142-TODAY())))</f>
        <v/>
      </c>
    </row>
    <row r="143" spans="1:9" x14ac:dyDescent="0.25">
      <c r="A143" s="11"/>
      <c r="D143" s="11"/>
      <c r="E143" s="12"/>
      <c r="F143" s="12"/>
      <c r="H143" s="13" t="str">
        <f>IF($A143="","",(E143-F143))</f>
        <v/>
      </c>
      <c r="I143" s="14" t="str">
        <f>IF($A143="","",IF(OR((G143="Picked up"),(G143="Shipped"),(G143="Cancelled")),"",(D143-TODAY())))</f>
        <v/>
      </c>
    </row>
    <row r="144" spans="1:9" x14ac:dyDescent="0.25">
      <c r="A144" s="11"/>
      <c r="D144" s="11"/>
      <c r="E144" s="12"/>
      <c r="F144" s="12"/>
      <c r="H144" s="13" t="str">
        <f>IF($A144="","",(E144-F144))</f>
        <v/>
      </c>
      <c r="I144" s="14" t="str">
        <f>IF($A144="","",IF(OR((G144="Picked up"),(G144="Shipped"),(G144="Cancelled")),"",(D144-TODAY())))</f>
        <v/>
      </c>
    </row>
    <row r="145" spans="1:9" x14ac:dyDescent="0.25">
      <c r="A145" s="11"/>
      <c r="D145" s="11"/>
      <c r="E145" s="12"/>
      <c r="F145" s="12"/>
      <c r="H145" s="13" t="str">
        <f>IF($A145="","",(E145-F145))</f>
        <v/>
      </c>
      <c r="I145" s="14" t="str">
        <f>IF($A145="","",IF(OR((G145="Picked up"),(G145="Shipped"),(G145="Cancelled")),"",(D145-TODAY())))</f>
        <v/>
      </c>
    </row>
    <row r="146" spans="1:9" x14ac:dyDescent="0.25">
      <c r="A146" s="11"/>
      <c r="D146" s="11"/>
      <c r="E146" s="12"/>
      <c r="F146" s="12"/>
      <c r="H146" s="13" t="str">
        <f>IF($A146="","",(E146-F146))</f>
        <v/>
      </c>
      <c r="I146" s="14" t="str">
        <f>IF($A146="","",IF(OR((G146="Picked up"),(G146="Shipped"),(G146="Cancelled")),"",(D146-TODAY())))</f>
        <v/>
      </c>
    </row>
    <row r="147" spans="1:9" x14ac:dyDescent="0.25">
      <c r="A147" s="11"/>
      <c r="D147" s="11"/>
      <c r="E147" s="12"/>
      <c r="F147" s="12"/>
      <c r="H147" s="13" t="str">
        <f>IF($A147="","",(E147-F147))</f>
        <v/>
      </c>
      <c r="I147" s="14" t="str">
        <f>IF($A147="","",IF(OR((G147="Picked up"),(G147="Shipped"),(G147="Cancelled")),"",(D147-TODAY())))</f>
        <v/>
      </c>
    </row>
    <row r="148" spans="1:9" x14ac:dyDescent="0.25">
      <c r="A148" s="11"/>
      <c r="D148" s="11"/>
      <c r="E148" s="12"/>
      <c r="F148" s="12"/>
      <c r="H148" s="13" t="str">
        <f>IF($A148="","",(E148-F148))</f>
        <v/>
      </c>
      <c r="I148" s="14" t="str">
        <f>IF($A148="","",IF(OR((G148="Picked up"),(G148="Shipped"),(G148="Cancelled")),"",(D148-TODAY())))</f>
        <v/>
      </c>
    </row>
    <row r="149" spans="1:9" x14ac:dyDescent="0.25">
      <c r="A149" s="11"/>
      <c r="D149" s="11"/>
      <c r="E149" s="12"/>
      <c r="F149" s="12"/>
      <c r="H149" s="13" t="str">
        <f>IF($A149="","",(E149-F149))</f>
        <v/>
      </c>
      <c r="I149" s="14" t="str">
        <f>IF($A149="","",IF(OR((G149="Picked up"),(G149="Shipped"),(G149="Cancelled")),"",(D149-TODAY())))</f>
        <v/>
      </c>
    </row>
    <row r="150" spans="1:9" x14ac:dyDescent="0.25">
      <c r="A150" s="11"/>
      <c r="D150" s="11"/>
      <c r="E150" s="12"/>
      <c r="F150" s="12"/>
      <c r="H150" s="13" t="str">
        <f>IF($A150="","",(E150-F150))</f>
        <v/>
      </c>
      <c r="I150" s="14" t="str">
        <f>IF($A150="","",IF(OR((G150="Picked up"),(G150="Shipped"),(G150="Cancelled")),"",(D150-TODAY())))</f>
        <v/>
      </c>
    </row>
    <row r="151" spans="1:9" x14ac:dyDescent="0.25">
      <c r="A151" s="11"/>
      <c r="D151" s="11"/>
      <c r="E151" s="12"/>
      <c r="F151" s="12"/>
      <c r="H151" s="13" t="str">
        <f>IF($A151="","",(E151-F151))</f>
        <v/>
      </c>
      <c r="I151" s="14" t="str">
        <f>IF($A151="","",IF(OR((G151="Picked up"),(G151="Shipped"),(G151="Cancelled")),"",(D151-TODAY())))</f>
        <v/>
      </c>
    </row>
    <row r="152" spans="1:9" x14ac:dyDescent="0.25">
      <c r="A152" s="11"/>
      <c r="D152" s="11"/>
      <c r="E152" s="12"/>
      <c r="F152" s="12"/>
      <c r="H152" s="13" t="str">
        <f>IF($A152="","",(E152-F152))</f>
        <v/>
      </c>
      <c r="I152" s="14" t="str">
        <f>IF($A152="","",IF(OR((G152="Picked up"),(G152="Shipped"),(G152="Cancelled")),"",(D152-TODAY())))</f>
        <v/>
      </c>
    </row>
    <row r="153" spans="1:9" x14ac:dyDescent="0.25">
      <c r="A153" s="11"/>
      <c r="D153" s="11"/>
      <c r="E153" s="12"/>
      <c r="F153" s="12"/>
      <c r="H153" s="13" t="str">
        <f>IF($A153="","",(E153-F153))</f>
        <v/>
      </c>
      <c r="I153" s="14" t="str">
        <f>IF($A153="","",IF(OR((G153="Picked up"),(G153="Shipped"),(G153="Cancelled")),"",(D153-TODAY())))</f>
        <v/>
      </c>
    </row>
    <row r="154" spans="1:9" x14ac:dyDescent="0.25">
      <c r="A154" s="11"/>
      <c r="D154" s="11"/>
      <c r="E154" s="12"/>
      <c r="F154" s="12"/>
      <c r="H154" s="13" t="str">
        <f>IF($A154="","",(E154-F154))</f>
        <v/>
      </c>
      <c r="I154" s="14" t="str">
        <f>IF($A154="","",IF(OR((G154="Picked up"),(G154="Shipped"),(G154="Cancelled")),"",(D154-TODAY())))</f>
        <v/>
      </c>
    </row>
    <row r="155" spans="1:9" x14ac:dyDescent="0.25">
      <c r="A155" s="11"/>
      <c r="D155" s="11"/>
      <c r="E155" s="12"/>
      <c r="F155" s="12"/>
      <c r="H155" s="13" t="str">
        <f>IF($A155="","",(E155-F155))</f>
        <v/>
      </c>
      <c r="I155" s="14" t="str">
        <f>IF($A155="","",IF(OR((G155="Picked up"),(G155="Shipped"),(G155="Cancelled")),"",(D155-TODAY())))</f>
        <v/>
      </c>
    </row>
    <row r="156" spans="1:9" x14ac:dyDescent="0.25">
      <c r="A156" s="11"/>
      <c r="D156" s="11"/>
      <c r="E156" s="12"/>
      <c r="F156" s="12"/>
      <c r="H156" s="13" t="str">
        <f>IF($A156="","",(E156-F156))</f>
        <v/>
      </c>
      <c r="I156" s="14" t="str">
        <f>IF($A156="","",IF(OR((G156="Picked up"),(G156="Shipped"),(G156="Cancelled")),"",(D156-TODAY())))</f>
        <v/>
      </c>
    </row>
    <row r="157" spans="1:9" x14ac:dyDescent="0.25">
      <c r="A157" s="11"/>
      <c r="D157" s="11"/>
      <c r="E157" s="12"/>
      <c r="F157" s="12"/>
      <c r="H157" s="13" t="str">
        <f>IF($A157="","",(E157-F157))</f>
        <v/>
      </c>
      <c r="I157" s="14" t="str">
        <f>IF($A157="","",IF(OR((G157="Picked up"),(G157="Shipped"),(G157="Cancelled")),"",(D157-TODAY())))</f>
        <v/>
      </c>
    </row>
    <row r="158" spans="1:9" x14ac:dyDescent="0.25">
      <c r="A158" s="11"/>
      <c r="D158" s="11"/>
      <c r="E158" s="12"/>
      <c r="F158" s="12"/>
      <c r="H158" s="13" t="str">
        <f>IF($A158="","",(E158-F158))</f>
        <v/>
      </c>
      <c r="I158" s="14" t="str">
        <f>IF($A158="","",IF(OR((G158="Picked up"),(G158="Shipped"),(G158="Cancelled")),"",(D158-TODAY())))</f>
        <v/>
      </c>
    </row>
    <row r="159" spans="1:9" x14ac:dyDescent="0.25">
      <c r="A159" s="11"/>
      <c r="D159" s="11"/>
      <c r="E159" s="12"/>
      <c r="F159" s="12"/>
      <c r="H159" s="13" t="str">
        <f>IF($A159="","",(E159-F159))</f>
        <v/>
      </c>
      <c r="I159" s="14" t="str">
        <f>IF($A159="","",IF(OR((G159="Picked up"),(G159="Shipped"),(G159="Cancelled")),"",(D159-TODAY())))</f>
        <v/>
      </c>
    </row>
    <row r="160" spans="1:9" x14ac:dyDescent="0.25">
      <c r="A160" s="11"/>
      <c r="D160" s="11"/>
      <c r="E160" s="12"/>
      <c r="F160" s="12"/>
      <c r="H160" s="13" t="str">
        <f>IF($A160="","",(E160-F160))</f>
        <v/>
      </c>
      <c r="I160" s="14" t="str">
        <f>IF($A160="","",IF(OR((G160="Picked up"),(G160="Shipped"),(G160="Cancelled")),"",(D160-TODAY())))</f>
        <v/>
      </c>
    </row>
    <row r="161" spans="1:9" x14ac:dyDescent="0.25">
      <c r="A161" s="11"/>
      <c r="D161" s="11"/>
      <c r="E161" s="12"/>
      <c r="F161" s="12"/>
      <c r="H161" s="13" t="str">
        <f>IF($A161="","",(E161-F161))</f>
        <v/>
      </c>
      <c r="I161" s="14" t="str">
        <f>IF($A161="","",IF(OR((G161="Picked up"),(G161="Shipped"),(G161="Cancelled")),"",(D161-TODAY())))</f>
        <v/>
      </c>
    </row>
    <row r="162" spans="1:9" x14ac:dyDescent="0.25">
      <c r="A162" s="11"/>
      <c r="D162" s="11"/>
      <c r="E162" s="12"/>
      <c r="F162" s="12"/>
      <c r="H162" s="13" t="str">
        <f>IF($A162="","",(E162-F162))</f>
        <v/>
      </c>
      <c r="I162" s="14" t="str">
        <f>IF($A162="","",IF(OR((G162="Picked up"),(G162="Shipped"),(G162="Cancelled")),"",(D162-TODAY())))</f>
        <v/>
      </c>
    </row>
    <row r="163" spans="1:9" x14ac:dyDescent="0.25">
      <c r="A163" s="11"/>
      <c r="D163" s="11"/>
      <c r="E163" s="12"/>
      <c r="F163" s="12"/>
      <c r="H163" s="13" t="str">
        <f>IF($A163="","",(E163-F163))</f>
        <v/>
      </c>
      <c r="I163" s="14" t="str">
        <f>IF($A163="","",IF(OR((G163="Picked up"),(G163="Shipped"),(G163="Cancelled")),"",(D163-TODAY())))</f>
        <v/>
      </c>
    </row>
    <row r="164" spans="1:9" x14ac:dyDescent="0.25">
      <c r="A164" s="11"/>
      <c r="D164" s="11"/>
      <c r="E164" s="12"/>
      <c r="F164" s="12"/>
      <c r="H164" s="13" t="str">
        <f>IF($A164="","",(E164-F164))</f>
        <v/>
      </c>
      <c r="I164" s="14" t="str">
        <f>IF($A164="","",IF(OR((G164="Picked up"),(G164="Shipped"),(G164="Cancelled")),"",(D164-TODAY())))</f>
        <v/>
      </c>
    </row>
    <row r="165" spans="1:9" x14ac:dyDescent="0.25">
      <c r="A165" s="11"/>
      <c r="D165" s="11"/>
      <c r="E165" s="12"/>
      <c r="F165" s="12"/>
      <c r="H165" s="13" t="str">
        <f>IF($A165="","",(E165-F165))</f>
        <v/>
      </c>
      <c r="I165" s="14" t="str">
        <f>IF($A165="","",IF(OR((G165="Picked up"),(G165="Shipped"),(G165="Cancelled")),"",(D165-TODAY())))</f>
        <v/>
      </c>
    </row>
    <row r="166" spans="1:9" x14ac:dyDescent="0.25">
      <c r="A166" s="11"/>
      <c r="D166" s="11"/>
      <c r="E166" s="12"/>
      <c r="F166" s="12"/>
      <c r="H166" s="13" t="str">
        <f>IF($A166="","",(E166-F166))</f>
        <v/>
      </c>
      <c r="I166" s="14" t="str">
        <f>IF($A166="","",IF(OR((G166="Picked up"),(G166="Shipped"),(G166="Cancelled")),"",(D166-TODAY())))</f>
        <v/>
      </c>
    </row>
    <row r="167" spans="1:9" x14ac:dyDescent="0.25">
      <c r="A167" s="11"/>
      <c r="D167" s="11"/>
      <c r="E167" s="12"/>
      <c r="F167" s="12"/>
      <c r="H167" s="13" t="str">
        <f>IF($A167="","",(E167-F167))</f>
        <v/>
      </c>
      <c r="I167" s="14" t="str">
        <f>IF($A167="","",IF(OR((G167="Picked up"),(G167="Shipped"),(G167="Cancelled")),"",(D167-TODAY())))</f>
        <v/>
      </c>
    </row>
    <row r="168" spans="1:9" x14ac:dyDescent="0.25">
      <c r="A168" s="11"/>
      <c r="D168" s="11"/>
      <c r="E168" s="12"/>
      <c r="F168" s="12"/>
      <c r="H168" s="13" t="str">
        <f>IF($A168="","",(E168-F168))</f>
        <v/>
      </c>
      <c r="I168" s="14" t="str">
        <f>IF($A168="","",IF(OR((G168="Picked up"),(G168="Shipped"),(G168="Cancelled")),"",(D168-TODAY())))</f>
        <v/>
      </c>
    </row>
    <row r="169" spans="1:9" x14ac:dyDescent="0.25">
      <c r="A169" s="11"/>
      <c r="D169" s="11"/>
      <c r="E169" s="12"/>
      <c r="F169" s="12"/>
      <c r="H169" s="13" t="str">
        <f>IF($A169="","",(E169-F169))</f>
        <v/>
      </c>
      <c r="I169" s="14" t="str">
        <f>IF($A169="","",IF(OR((G169="Picked up"),(G169="Shipped"),(G169="Cancelled")),"",(D169-TODAY())))</f>
        <v/>
      </c>
    </row>
    <row r="170" spans="1:9" x14ac:dyDescent="0.25">
      <c r="A170" s="11"/>
      <c r="D170" s="11"/>
      <c r="E170" s="12"/>
      <c r="F170" s="12"/>
      <c r="H170" s="13" t="str">
        <f>IF($A170="","",(E170-F170))</f>
        <v/>
      </c>
      <c r="I170" s="14" t="str">
        <f>IF($A170="","",IF(OR((G170="Picked up"),(G170="Shipped"),(G170="Cancelled")),"",(D170-TODAY())))</f>
        <v/>
      </c>
    </row>
    <row r="171" spans="1:9" x14ac:dyDescent="0.25">
      <c r="A171" s="11"/>
      <c r="D171" s="11"/>
      <c r="E171" s="12"/>
      <c r="F171" s="12"/>
      <c r="H171" s="13" t="str">
        <f>IF($A171="","",(E171-F171))</f>
        <v/>
      </c>
      <c r="I171" s="14" t="str">
        <f>IF($A171="","",IF(OR((G171="Picked up"),(G171="Shipped"),(G171="Cancelled")),"",(D171-TODAY())))</f>
        <v/>
      </c>
    </row>
    <row r="172" spans="1:9" x14ac:dyDescent="0.25">
      <c r="A172" s="11"/>
      <c r="D172" s="11"/>
      <c r="E172" s="12"/>
      <c r="F172" s="12"/>
      <c r="H172" s="13" t="str">
        <f>IF($A172="","",(E172-F172))</f>
        <v/>
      </c>
      <c r="I172" s="14" t="str">
        <f>IF($A172="","",IF(OR((G172="Picked up"),(G172="Shipped"),(G172="Cancelled")),"",(D172-TODAY())))</f>
        <v/>
      </c>
    </row>
    <row r="173" spans="1:9" x14ac:dyDescent="0.25">
      <c r="A173" s="11"/>
      <c r="D173" s="11"/>
      <c r="E173" s="12"/>
      <c r="F173" s="12"/>
      <c r="H173" s="13" t="str">
        <f>IF($A173="","",(E173-F173))</f>
        <v/>
      </c>
      <c r="I173" s="14" t="str">
        <f>IF($A173="","",IF(OR((G173="Picked up"),(G173="Shipped"),(G173="Cancelled")),"",(D173-TODAY())))</f>
        <v/>
      </c>
    </row>
    <row r="174" spans="1:9" x14ac:dyDescent="0.25">
      <c r="A174" s="11"/>
      <c r="D174" s="11"/>
      <c r="E174" s="12"/>
      <c r="F174" s="12"/>
      <c r="H174" s="13" t="str">
        <f>IF($A174="","",(E174-F174))</f>
        <v/>
      </c>
      <c r="I174" s="14" t="str">
        <f>IF($A174="","",IF(OR((G174="Picked up"),(G174="Shipped"),(G174="Cancelled")),"",(D174-TODAY())))</f>
        <v/>
      </c>
    </row>
    <row r="175" spans="1:9" x14ac:dyDescent="0.25">
      <c r="A175" s="11"/>
      <c r="D175" s="11"/>
      <c r="E175" s="12"/>
      <c r="F175" s="12"/>
      <c r="H175" s="13" t="str">
        <f>IF($A175="","",(E175-F175))</f>
        <v/>
      </c>
      <c r="I175" s="14" t="str">
        <f>IF($A175="","",IF(OR((G175="Picked up"),(G175="Shipped"),(G175="Cancelled")),"",(D175-TODAY())))</f>
        <v/>
      </c>
    </row>
    <row r="176" spans="1:9" x14ac:dyDescent="0.25">
      <c r="A176" s="11"/>
      <c r="D176" s="11"/>
      <c r="E176" s="12"/>
      <c r="F176" s="12"/>
      <c r="H176" s="13" t="str">
        <f>IF($A176="","",(E176-F176))</f>
        <v/>
      </c>
      <c r="I176" s="14" t="str">
        <f>IF($A176="","",IF(OR((G176="Picked up"),(G176="Shipped"),(G176="Cancelled")),"",(D176-TODAY())))</f>
        <v/>
      </c>
    </row>
    <row r="177" spans="1:9" x14ac:dyDescent="0.25">
      <c r="A177" s="11"/>
      <c r="D177" s="11"/>
      <c r="E177" s="12"/>
      <c r="F177" s="12"/>
      <c r="H177" s="13" t="str">
        <f>IF($A177="","",(E177-F177))</f>
        <v/>
      </c>
      <c r="I177" s="14" t="str">
        <f>IF($A177="","",IF(OR((G177="Picked up"),(G177="Shipped"),(G177="Cancelled")),"",(D177-TODAY())))</f>
        <v/>
      </c>
    </row>
    <row r="178" spans="1:9" x14ac:dyDescent="0.25">
      <c r="A178" s="11"/>
      <c r="D178" s="11"/>
      <c r="E178" s="12"/>
      <c r="F178" s="12"/>
      <c r="H178" s="13" t="str">
        <f>IF($A178="","",(E178-F178))</f>
        <v/>
      </c>
      <c r="I178" s="14" t="str">
        <f>IF($A178="","",IF(OR((G178="Picked up"),(G178="Shipped"),(G178="Cancelled")),"",(D178-TODAY())))</f>
        <v/>
      </c>
    </row>
    <row r="179" spans="1:9" x14ac:dyDescent="0.25">
      <c r="A179" s="11"/>
      <c r="D179" s="11"/>
      <c r="E179" s="12"/>
      <c r="F179" s="12"/>
      <c r="H179" s="13" t="str">
        <f>IF($A179="","",(E179-F179))</f>
        <v/>
      </c>
      <c r="I179" s="14" t="str">
        <f>IF($A179="","",IF(OR((G179="Picked up"),(G179="Shipped"),(G179="Cancelled")),"",(D179-TODAY())))</f>
        <v/>
      </c>
    </row>
    <row r="180" spans="1:9" x14ac:dyDescent="0.25">
      <c r="A180" s="11"/>
      <c r="D180" s="11"/>
      <c r="E180" s="12"/>
      <c r="F180" s="12"/>
      <c r="H180" s="13" t="str">
        <f>IF($A180="","",(E180-F180))</f>
        <v/>
      </c>
      <c r="I180" s="14" t="str">
        <f>IF($A180="","",IF(OR((G180="Picked up"),(G180="Shipped"),(G180="Cancelled")),"",(D180-TODAY())))</f>
        <v/>
      </c>
    </row>
    <row r="181" spans="1:9" x14ac:dyDescent="0.25">
      <c r="A181" s="11"/>
      <c r="D181" s="11"/>
      <c r="E181" s="12"/>
      <c r="F181" s="12"/>
      <c r="H181" s="13" t="str">
        <f>IF($A181="","",(E181-F181))</f>
        <v/>
      </c>
      <c r="I181" s="14" t="str">
        <f>IF($A181="","",IF(OR((G181="Picked up"),(G181="Shipped"),(G181="Cancelled")),"",(D181-TODAY())))</f>
        <v/>
      </c>
    </row>
    <row r="182" spans="1:9" x14ac:dyDescent="0.25">
      <c r="A182" s="11"/>
      <c r="D182" s="11"/>
      <c r="E182" s="12"/>
      <c r="F182" s="12"/>
      <c r="H182" s="13" t="str">
        <f>IF($A182="","",(E182-F182))</f>
        <v/>
      </c>
      <c r="I182" s="14" t="str">
        <f>IF($A182="","",IF(OR((G182="Picked up"),(G182="Shipped"),(G182="Cancelled")),"",(D182-TODAY())))</f>
        <v/>
      </c>
    </row>
    <row r="183" spans="1:9" x14ac:dyDescent="0.25">
      <c r="A183" s="11"/>
      <c r="D183" s="11"/>
      <c r="E183" s="12"/>
      <c r="F183" s="12"/>
      <c r="H183" s="13" t="str">
        <f>IF($A183="","",(E183-F183))</f>
        <v/>
      </c>
      <c r="I183" s="14" t="str">
        <f>IF($A183="","",IF(OR((G183="Picked up"),(G183="Shipped"),(G183="Cancelled")),"",(D183-TODAY())))</f>
        <v/>
      </c>
    </row>
    <row r="184" spans="1:9" x14ac:dyDescent="0.25">
      <c r="A184" s="11"/>
      <c r="D184" s="11"/>
      <c r="E184" s="12"/>
      <c r="F184" s="12"/>
      <c r="H184" s="13" t="str">
        <f>IF($A184="","",(E184-F184))</f>
        <v/>
      </c>
      <c r="I184" s="14" t="str">
        <f>IF($A184="","",IF(OR((G184="Picked up"),(G184="Shipped"),(G184="Cancelled")),"",(D184-TODAY())))</f>
        <v/>
      </c>
    </row>
    <row r="185" spans="1:9" x14ac:dyDescent="0.25">
      <c r="A185" s="11"/>
      <c r="D185" s="11"/>
      <c r="E185" s="12"/>
      <c r="F185" s="12"/>
      <c r="H185" s="13" t="str">
        <f>IF($A185="","",(E185-F185))</f>
        <v/>
      </c>
      <c r="I185" s="14" t="str">
        <f>IF($A185="","",IF(OR((G185="Picked up"),(G185="Shipped"),(G185="Cancelled")),"",(D185-TODAY())))</f>
        <v/>
      </c>
    </row>
    <row r="186" spans="1:9" x14ac:dyDescent="0.25">
      <c r="A186" s="11"/>
      <c r="D186" s="11"/>
      <c r="E186" s="12"/>
      <c r="F186" s="12"/>
      <c r="H186" s="13" t="str">
        <f>IF($A186="","",(E186-F186))</f>
        <v/>
      </c>
      <c r="I186" s="14" t="str">
        <f>IF($A186="","",IF(OR((G186="Picked up"),(G186="Shipped"),(G186="Cancelled")),"",(D186-TODAY())))</f>
        <v/>
      </c>
    </row>
    <row r="187" spans="1:9" x14ac:dyDescent="0.25">
      <c r="A187" s="11"/>
      <c r="D187" s="11"/>
      <c r="E187" s="12"/>
      <c r="F187" s="12"/>
      <c r="H187" s="13" t="str">
        <f>IF($A187="","",(E187-F187))</f>
        <v/>
      </c>
      <c r="I187" s="14" t="str">
        <f>IF($A187="","",IF(OR((G187="Picked up"),(G187="Shipped"),(G187="Cancelled")),"",(D187-TODAY())))</f>
        <v/>
      </c>
    </row>
    <row r="188" spans="1:9" x14ac:dyDescent="0.25">
      <c r="A188" s="11"/>
      <c r="D188" s="11"/>
      <c r="E188" s="12"/>
      <c r="F188" s="12"/>
      <c r="H188" s="13" t="str">
        <f>IF($A188="","",(E188-F188))</f>
        <v/>
      </c>
      <c r="I188" s="14" t="str">
        <f>IF($A188="","",IF(OR((G188="Picked up"),(G188="Shipped"),(G188="Cancelled")),"",(D188-TODAY())))</f>
        <v/>
      </c>
    </row>
    <row r="189" spans="1:9" x14ac:dyDescent="0.25">
      <c r="A189" s="11"/>
      <c r="D189" s="11"/>
      <c r="E189" s="12"/>
      <c r="F189" s="12"/>
      <c r="H189" s="13" t="str">
        <f>IF($A189="","",(E189-F189))</f>
        <v/>
      </c>
      <c r="I189" s="14" t="str">
        <f>IF($A189="","",IF(OR((G189="Picked up"),(G189="Shipped"),(G189="Cancelled")),"",(D189-TODAY())))</f>
        <v/>
      </c>
    </row>
    <row r="190" spans="1:9" x14ac:dyDescent="0.25">
      <c r="A190" s="11"/>
      <c r="D190" s="11"/>
      <c r="E190" s="12"/>
      <c r="F190" s="12"/>
      <c r="H190" s="13" t="str">
        <f>IF($A190="","",(E190-F190))</f>
        <v/>
      </c>
      <c r="I190" s="14" t="str">
        <f>IF($A190="","",IF(OR((G190="Picked up"),(G190="Shipped"),(G190="Cancelled")),"",(D190-TODAY())))</f>
        <v/>
      </c>
    </row>
    <row r="191" spans="1:9" x14ac:dyDescent="0.25">
      <c r="A191" s="11"/>
      <c r="D191" s="11"/>
      <c r="E191" s="12"/>
      <c r="F191" s="12"/>
      <c r="H191" s="13" t="str">
        <f>IF($A191="","",(E191-F191))</f>
        <v/>
      </c>
      <c r="I191" s="14" t="str">
        <f>IF($A191="","",IF(OR((G191="Picked up"),(G191="Shipped"),(G191="Cancelled")),"",(D191-TODAY())))</f>
        <v/>
      </c>
    </row>
    <row r="192" spans="1:9" x14ac:dyDescent="0.25">
      <c r="A192" s="11"/>
      <c r="D192" s="11"/>
      <c r="E192" s="12"/>
      <c r="F192" s="12"/>
      <c r="H192" s="13" t="str">
        <f>IF($A192="","",(E192-F192))</f>
        <v/>
      </c>
      <c r="I192" s="14" t="str">
        <f>IF($A192="","",IF(OR((G192="Picked up"),(G192="Shipped"),(G192="Cancelled")),"",(D192-TODAY())))</f>
        <v/>
      </c>
    </row>
    <row r="193" spans="1:9" x14ac:dyDescent="0.25">
      <c r="A193" s="11"/>
      <c r="D193" s="11"/>
      <c r="E193" s="12"/>
      <c r="F193" s="12"/>
      <c r="H193" s="13" t="str">
        <f>IF($A193="","",(E193-F193))</f>
        <v/>
      </c>
      <c r="I193" s="14" t="str">
        <f>IF($A193="","",IF(OR((G193="Picked up"),(G193="Shipped"),(G193="Cancelled")),"",(D193-TODAY())))</f>
        <v/>
      </c>
    </row>
    <row r="194" spans="1:9" x14ac:dyDescent="0.25">
      <c r="A194" s="11"/>
      <c r="D194" s="11"/>
      <c r="E194" s="12"/>
      <c r="F194" s="12"/>
      <c r="H194" s="13" t="str">
        <f>IF($A194="","",(E194-F194))</f>
        <v/>
      </c>
      <c r="I194" s="14" t="str">
        <f>IF($A194="","",IF(OR((G194="Picked up"),(G194="Shipped"),(G194="Cancelled")),"",(D194-TODAY())))</f>
        <v/>
      </c>
    </row>
    <row r="195" spans="1:9" x14ac:dyDescent="0.25">
      <c r="A195" s="11"/>
      <c r="D195" s="11"/>
      <c r="E195" s="12"/>
      <c r="F195" s="12"/>
      <c r="H195" s="13" t="str">
        <f>IF($A195="","",(E195-F195))</f>
        <v/>
      </c>
      <c r="I195" s="14" t="str">
        <f>IF($A195="","",IF(OR((G195="Picked up"),(G195="Shipped"),(G195="Cancelled")),"",(D195-TODAY())))</f>
        <v/>
      </c>
    </row>
    <row r="196" spans="1:9" x14ac:dyDescent="0.25">
      <c r="A196" s="11"/>
      <c r="D196" s="11"/>
      <c r="E196" s="12"/>
      <c r="F196" s="12"/>
      <c r="H196" s="13" t="str">
        <f>IF($A196="","",(E196-F196))</f>
        <v/>
      </c>
      <c r="I196" s="14" t="str">
        <f>IF($A196="","",IF(OR((G196="Picked up"),(G196="Shipped"),(G196="Cancelled")),"",(D196-TODAY())))</f>
        <v/>
      </c>
    </row>
    <row r="197" spans="1:9" x14ac:dyDescent="0.25">
      <c r="A197" s="11"/>
      <c r="D197" s="11"/>
      <c r="E197" s="12"/>
      <c r="F197" s="12"/>
      <c r="H197" s="13" t="str">
        <f>IF($A197="","",(E197-F197))</f>
        <v/>
      </c>
      <c r="I197" s="14" t="str">
        <f>IF($A197="","",IF(OR((G197="Picked up"),(G197="Shipped"),(G197="Cancelled")),"",(D197-TODAY())))</f>
        <v/>
      </c>
    </row>
    <row r="198" spans="1:9" x14ac:dyDescent="0.25">
      <c r="A198" s="11"/>
      <c r="D198" s="11"/>
      <c r="E198" s="12"/>
      <c r="F198" s="12"/>
      <c r="H198" s="13" t="str">
        <f>IF($A198="","",(E198-F198))</f>
        <v/>
      </c>
      <c r="I198" s="14" t="str">
        <f>IF($A198="","",IF(OR((G198="Picked up"),(G198="Shipped"),(G198="Cancelled")),"",(D198-TODAY())))</f>
        <v/>
      </c>
    </row>
    <row r="199" spans="1:9" x14ac:dyDescent="0.25">
      <c r="A199" s="11"/>
      <c r="D199" s="11"/>
      <c r="E199" s="12"/>
      <c r="F199" s="12"/>
      <c r="H199" s="13" t="str">
        <f>IF($A199="","",(E199-F199))</f>
        <v/>
      </c>
      <c r="I199" s="14" t="str">
        <f>IF($A199="","",IF(OR((G199="Picked up"),(G199="Shipped"),(G199="Cancelled")),"",(D199-TODAY())))</f>
        <v/>
      </c>
    </row>
    <row r="200" spans="1:9" x14ac:dyDescent="0.25">
      <c r="A200" s="11"/>
      <c r="D200" s="11"/>
      <c r="E200" s="12"/>
      <c r="F200" s="12"/>
      <c r="H200" s="13" t="str">
        <f>IF($A200="","",(E200-F200))</f>
        <v/>
      </c>
      <c r="I200" s="14" t="str">
        <f>IF($A200="","",IF(OR((G200="Picked up"),(G200="Shipped"),(G200="Cancelled")),"",(D200-TODAY())))</f>
        <v/>
      </c>
    </row>
    <row r="201" spans="1:9" x14ac:dyDescent="0.25">
      <c r="A201" s="11"/>
      <c r="D201" s="11"/>
      <c r="E201" s="12"/>
      <c r="F201" s="12"/>
      <c r="H201" s="13" t="str">
        <f>IF($A201="","",(E201-F201))</f>
        <v/>
      </c>
      <c r="I201" s="14" t="str">
        <f>IF($A201="","",IF(OR((G201="Picked up"),(G201="Shipped"),(G201="Cancelled")),"",(D201-TODAY())))</f>
        <v/>
      </c>
    </row>
  </sheetData>
  <autoFilter ref="A1:I1"/>
  <conditionalFormatting sqref="D2:D201">
    <cfRule type="expression" dxfId="0" priority="1">
      <formula>AND(D2&lt;&gt;"",D2&lt;TODAY(),NOT(OR($G2="Picked up",$G2="Shipped",$G2="Cancelled")))</formula>
    </cfRule>
  </conditionalFormatting>
  <conditionalFormatting sqref="I2:I201">
    <cfRule type="expression" dxfId="1" priority="1">
      <formula>AND(I2&lt;&gt;"",I2&lt;2)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Ordered, In production, Ready, Picked up, Shipped, Cancelled" sqref="G2:G201">
      <formula1>"Ordered,In production,Ready,Picked up,Shipped,Cancelled"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COUNTA('Orders'!$A$2:$A$201)</f>
        <v>5</v>
      </c>
    </row>
    <row r="4" spans="1:2" x14ac:dyDescent="0.25">
      <c r="A4" t="s">
        <v>42</v>
      </c>
      <c r="B4" s="18">
        <f>COUNTIFS('Orders'!$D$2:$D$201,("&lt;"&amp;TODAY()),'Orders'!$G$2:$G$201,"&lt;&gt;Picked up",'Orders'!$G$2:$G$201,"&lt;&gt;Shipped",'Orders'!$G$2:$G$201,"&lt;&gt;Cancelled")</f>
        <v>0</v>
      </c>
    </row>
    <row r="5" spans="1:3" x14ac:dyDescent="0.25">
      <c r="A5" s="16" t="s">
        <v>43</v>
      </c>
      <c r="B5" s="17"/>
      <c r="C5" s="17"/>
    </row>
    <row r="6" spans="1:2" x14ac:dyDescent="0.25">
      <c r="A6" t="s">
        <v>44</v>
      </c>
      <c r="B6" s="18">
        <f>COUNTIF('Orders'!$G$2:$G$201,"Ordered")</f>
        <v>1</v>
      </c>
    </row>
    <row r="7" spans="1:2" x14ac:dyDescent="0.25">
      <c r="A7" t="s">
        <v>45</v>
      </c>
      <c r="B7" s="18">
        <f>COUNTIF('Orders'!$G$2:$G$201,"In production")</f>
        <v>2</v>
      </c>
    </row>
    <row r="8" spans="1:2" x14ac:dyDescent="0.25">
      <c r="A8" t="s">
        <v>46</v>
      </c>
      <c r="B8" s="18">
        <f>COUNTIF('Orders'!$G$2:$G$201,"Ready")</f>
        <v>1</v>
      </c>
    </row>
    <row r="9" spans="1:2" x14ac:dyDescent="0.25">
      <c r="A9" t="s">
        <v>47</v>
      </c>
      <c r="B9" s="18">
        <f>COUNTIF('Orders'!$G$2:$G$201,"Picked up")</f>
        <v>0</v>
      </c>
    </row>
    <row r="10" spans="1:2" x14ac:dyDescent="0.25">
      <c r="A10" t="s">
        <v>48</v>
      </c>
      <c r="B10" s="18">
        <f>COUNTIF('Orders'!$G$2:$G$201,"Shipped")</f>
        <v>1</v>
      </c>
    </row>
    <row r="11" spans="1:2" x14ac:dyDescent="0.25">
      <c r="A11" t="s">
        <v>49</v>
      </c>
      <c r="B11" s="18">
        <f>COUNTIF('Orders'!$G$2:$G$201,"Cancelled")</f>
        <v>0</v>
      </c>
    </row>
    <row r="12" spans="1:3" x14ac:dyDescent="0.25">
      <c r="A12" s="16" t="s">
        <v>50</v>
      </c>
      <c r="B12" s="17"/>
      <c r="C12" s="17"/>
    </row>
    <row r="13" spans="1:2" x14ac:dyDescent="0.25">
      <c r="A13" t="s">
        <v>18</v>
      </c>
      <c r="B13" s="19">
        <f>SUM('Orders'!$E$2:$E$201)</f>
        <v>3235</v>
      </c>
    </row>
    <row r="14" spans="1:2" x14ac:dyDescent="0.25">
      <c r="A14" t="s">
        <v>51</v>
      </c>
      <c r="B14" s="19">
        <f>SUM('Orders'!$F$2:$F$201)</f>
        <v>1470</v>
      </c>
    </row>
    <row r="15" spans="1:2" x14ac:dyDescent="0.25">
      <c r="A15" t="s">
        <v>52</v>
      </c>
      <c r="B15" s="19">
        <f>SUM('Orders'!$H$2:$H$201)</f>
        <v>1765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