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<sst xmlns="http://schemas.openxmlformats.org/spreadsheetml/2006/main" count="57" uniqueCount="56">
  <si>
    <t>Pet Photography Booking Tracker</t>
  </si>
  <si>
    <t>A free booking tracker for pet photographers: track sessions by client and pet with package, deposit, and balance in Google Sheets or Excel.</t>
  </si>
  <si>
    <t>Quick start</t>
  </si>
  <si>
    <t>Open the Jobs tab and replace the sample rows with your own — one row per entry. Formulas fill in automatically for new rows.</t>
  </si>
  <si>
    <t>Promised is the session date, then the gallery delivery date; it turns red when you are late.</t>
  </si>
  <si>
    <t>In-person sales after the session are where most of the revenue comes from.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</si>
  <si>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</si>
  <si>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</si>
  <si>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</si>
  <si>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</si>
  <si>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</si>
  <si>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</si>
  <si>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</si>
  <si>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</si>
  <si>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</si>
  <si>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</si>
  <si>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Pet / package</t>
  </si>
  <si>
    <t>Stage</t>
  </si>
  <si>
    <t>Location</t>
  </si>
  <si>
    <t>Promised</t>
  </si>
  <si>
    <t>Price</t>
  </si>
  <si>
    <t>Deposit</t>
  </si>
  <si>
    <t>Balance</t>
  </si>
  <si>
    <t>Days open</t>
  </si>
  <si>
    <t>Hale</t>
  </si>
  <si>
    <t>Biscuit: standard session</t>
  </si>
  <si>
    <t>Booked</t>
  </si>
  <si>
    <t>Riverside Park</t>
  </si>
  <si>
    <t>Ortiz</t>
  </si>
  <si>
    <t>Luna and Max: mini session</t>
  </si>
  <si>
    <t>Shot</t>
  </si>
  <si>
    <t>Studio</t>
  </si>
  <si>
    <t>Brennan</t>
  </si>
  <si>
    <t>Duke: wall art collection</t>
  </si>
  <si>
    <t>Inquiry</t>
  </si>
  <si>
    <t>Beach</t>
  </si>
  <si>
    <t>Lee</t>
  </si>
  <si>
    <t>Mochi: puppy session</t>
  </si>
  <si>
    <t>Products delivered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</si>
  <si>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</si>
  <si>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</si>
  <si>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</si>
  <si>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</si>
  <si>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</si>
  <si>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</si>
  <si>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</si>
  <si>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Inquiry</t>
  </si>
  <si>
    <t>Stage: Booked</t>
  </si>
  <si>
    <t>Stage: Shot</t>
  </si>
  <si>
    <t>Stage: Gallery delivered</t>
  </si>
  <si>
    <t>Stage: Order placed</t>
  </si>
  <si>
    <t>Stage: Products delivered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</si>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</sst>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46298</v>
      </c>
      <c r="B2" t="s">
        <v>24</v>
      </c>
      <c r="C2" t="s">
        <v>25</v>
      </c>
      <c r="D2" t="s">
        <v>26</v>
      </c>
      <c r="E2" t="s">
        <v>27</v>
      </c>
      <c r="F2" s="11">
        <v>46313</v>
      </c>
      <c r="G2" s="12">
        <v>395</v>
      </c>
      <c r="H2" s="12">
        <v>100</v>
      </c>
      <c r="I2" s="13">
        <f>IF($A2="","",(G2-H2))</f>
        <v>295</v>
      </c>
      <c r="J2" s="14">
        <f>IF($A2="","",IF(OR((D2="Gallery delivered"),(D2="Order placed"),(D2="Products delivered")),"",(TODAY()-A2)))</f>
        <v>9</v>
      </c>
    </row>
    <row r="3" spans="1:10" x14ac:dyDescent="0.25">
      <c r="A3" s="11">
        <v>46302</v>
      </c>
      <c r="B3" t="s">
        <v>28</v>
      </c>
      <c r="C3" t="s">
        <v>29</v>
      </c>
      <c r="D3" t="s">
        <v>30</v>
      </c>
      <c r="E3" t="s">
        <v>31</v>
      </c>
      <c r="F3" s="11">
        <v>46309</v>
      </c>
      <c r="G3" s="12">
        <v>175</v>
      </c>
      <c r="H3" s="12">
        <v>175</v>
      </c>
      <c r="I3" s="13">
        <f>IF($A3="","",(G3-H3))</f>
        <v>0</v>
      </c>
      <c r="J3" s="14">
        <f>IF($A3="","",IF(OR((D3="Gallery delivered"),(D3="Order placed"),(D3="Products delivered")),"",(TODAY()-A3)))</f>
        <v>5</v>
      </c>
    </row>
    <row r="4" spans="1:10" x14ac:dyDescent="0.25">
      <c r="A4" s="11">
        <v>46305</v>
      </c>
      <c r="B4" t="s">
        <v>32</v>
      </c>
      <c r="C4" t="s">
        <v>33</v>
      </c>
      <c r="D4" t="s">
        <v>34</v>
      </c>
      <c r="E4" t="s">
        <v>35</v>
      </c>
      <c r="F4" s="11">
        <v>46328</v>
      </c>
      <c r="G4" s="12">
        <v>1150</v>
      </c>
      <c r="H4" s="12">
        <v>0</v>
      </c>
      <c r="I4" s="13">
        <f>IF($A4="","",(G4-H4))</f>
        <v>1150</v>
      </c>
      <c r="J4" s="14">
        <f>IF($A4="","",IF(OR((D4="Gallery delivered"),(D4="Order placed"),(D4="Products delivered")),"",(TODAY()-A4)))</f>
        <v>2</v>
      </c>
    </row>
    <row r="5" spans="1:10" x14ac:dyDescent="0.25">
      <c r="A5" s="11">
        <v>46283</v>
      </c>
      <c r="B5" t="s">
        <v>36</v>
      </c>
      <c r="C5" t="s">
        <v>37</v>
      </c>
      <c r="D5" t="s">
        <v>38</v>
      </c>
      <c r="E5" t="s">
        <v>31</v>
      </c>
      <c r="F5" s="11">
        <v>46303</v>
      </c>
      <c r="G5" s="12">
        <v>595</v>
      </c>
      <c r="H5" s="12">
        <v>595</v>
      </c>
      <c r="I5" s="13">
        <f>IF($A5="","",(G5-H5))</f>
        <v>0</v>
      </c>
      <c r="J5" s="14" t="str">
        <f>IF($A5="","",IF(OR((D5="Gallery delivered"),(D5="Order placed"),(D5="Products delivered")),"",(TODAY()-A5)))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IF($A6="","",IF(OR((D6="Gallery delivered"),(D6="Order placed"),(D6="Products delivered")),"",(TODAY()-A6)))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IF($A7="","",IF(OR((D7="Gallery delivered"),(D7="Order placed"),(D7="Products delivered")),"",(TODAY()-A7)))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IF($A8="","",IF(OR((D8="Gallery delivered"),(D8="Order placed"),(D8="Products delivered")),"",(TODAY()-A8)))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IF($A9="","",IF(OR((D9="Gallery delivered"),(D9="Order placed"),(D9="Products delivered")),"",(TODAY()-A9)))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IF($A10="","",IF(OR((D10="Gallery delivered"),(D10="Order placed"),(D10="Products delivered")),"",(TODAY()-A10)))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IF($A11="","",IF(OR((D11="Gallery delivered"),(D11="Order placed"),(D11="Products delivered")),"",(TODAY()-A11)))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IF($A12="","",IF(OR((D12="Gallery delivered"),(D12="Order placed"),(D12="Products delivered")),"",(TODAY()-A12)))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IF($A13="","",IF(OR((D13="Gallery delivered"),(D13="Order placed"),(D13="Products delivered")),"",(TODAY()-A13)))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IF($A14="","",IF(OR((D14="Gallery delivered"),(D14="Order placed"),(D14="Products delivered")),"",(TODAY()-A14)))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IF($A15="","",IF(OR((D15="Gallery delivered"),(D15="Order placed"),(D15="Products delivered")),"",(TODAY()-A15)))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IF($A16="","",IF(OR((D16="Gallery delivered"),(D16="Order placed"),(D16="Products delivered")),"",(TODAY()-A16)))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IF($A17="","",IF(OR((D17="Gallery delivered"),(D17="Order placed"),(D17="Products delivered")),"",(TODAY()-A17)))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IF($A18="","",IF(OR((D18="Gallery delivered"),(D18="Order placed"),(D18="Products delivered")),"",(TODAY()-A18)))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IF($A19="","",IF(OR((D19="Gallery delivered"),(D19="Order placed"),(D19="Products delivered")),"",(TODAY()-A19)))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IF($A20="","",IF(OR((D20="Gallery delivered"),(D20="Order placed"),(D20="Products delivered")),"",(TODAY()-A20)))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IF($A21="","",IF(OR((D21="Gallery delivered"),(D21="Order placed"),(D21="Products delivered")),"",(TODAY()-A21)))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IF($A22="","",IF(OR((D22="Gallery delivered"),(D22="Order placed"),(D22="Products delivered")),"",(TODAY()-A22)))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IF($A23="","",IF(OR((D23="Gallery delivered"),(D23="Order placed"),(D23="Products delivered")),"",(TODAY()-A23)))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IF($A24="","",IF(OR((D24="Gallery delivered"),(D24="Order placed"),(D24="Products delivered")),"",(TODAY()-A24)))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IF($A25="","",IF(OR((D25="Gallery delivered"),(D25="Order placed"),(D25="Products delivered")),"",(TODAY()-A25)))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IF($A26="","",IF(OR((D26="Gallery delivered"),(D26="Order placed"),(D26="Products delivered")),"",(TODAY()-A26)))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IF($A27="","",IF(OR((D27="Gallery delivered"),(D27="Order placed"),(D27="Products delivered")),"",(TODAY()-A27)))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IF($A28="","",IF(OR((D28="Gallery delivered"),(D28="Order placed"),(D28="Products delivered")),"",(TODAY()-A28)))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IF($A29="","",IF(OR((D29="Gallery delivered"),(D29="Order placed"),(D29="Products delivered")),"",(TODAY()-A29)))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IF($A30="","",IF(OR((D30="Gallery delivered"),(D30="Order placed"),(D30="Products delivered")),"",(TODAY()-A30)))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IF($A31="","",IF(OR((D31="Gallery delivered"),(D31="Order placed"),(D31="Products delivered")),"",(TODAY()-A31)))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IF($A32="","",IF(OR((D32="Gallery delivered"),(D32="Order placed"),(D32="Products delivered")),"",(TODAY()-A32)))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IF($A33="","",IF(OR((D33="Gallery delivered"),(D33="Order placed"),(D33="Products delivered")),"",(TODAY()-A33)))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IF($A34="","",IF(OR((D34="Gallery delivered"),(D34="Order placed"),(D34="Products delivered")),"",(TODAY()-A34)))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IF($A35="","",IF(OR((D35="Gallery delivered"),(D35="Order placed"),(D35="Products delivered")),"",(TODAY()-A35)))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IF($A36="","",IF(OR((D36="Gallery delivered"),(D36="Order placed"),(D36="Products delivered")),"",(TODAY()-A36)))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IF($A37="","",IF(OR((D37="Gallery delivered"),(D37="Order placed"),(D37="Products delivered")),"",(TODAY()-A37)))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IF($A38="","",IF(OR((D38="Gallery delivered"),(D38="Order placed"),(D38="Products delivered")),"",(TODAY()-A38)))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IF($A39="","",IF(OR((D39="Gallery delivered"),(D39="Order placed"),(D39="Products delivered")),"",(TODAY()-A39)))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IF($A40="","",IF(OR((D40="Gallery delivered"),(D40="Order placed"),(D40="Products delivered")),"",(TODAY()-A40)))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IF($A41="","",IF(OR((D41="Gallery delivered"),(D41="Order placed"),(D41="Products delivered")),"",(TODAY()-A41)))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IF($A42="","",IF(OR((D42="Gallery delivered"),(D42="Order placed"),(D42="Products delivered")),"",(TODAY()-A42)))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IF($A43="","",IF(OR((D43="Gallery delivered"),(D43="Order placed"),(D43="Products delivered")),"",(TODAY()-A43)))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IF($A44="","",IF(OR((D44="Gallery delivered"),(D44="Order placed"),(D44="Products delivered")),"",(TODAY()-A44)))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IF($A45="","",IF(OR((D45="Gallery delivered"),(D45="Order placed"),(D45="Products delivered")),"",(TODAY()-A45)))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IF($A46="","",IF(OR((D46="Gallery delivered"),(D46="Order placed"),(D46="Products delivered")),"",(TODAY()-A46)))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IF($A47="","",IF(OR((D47="Gallery delivered"),(D47="Order placed"),(D47="Products delivered")),"",(TODAY()-A47)))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IF($A48="","",IF(OR((D48="Gallery delivered"),(D48="Order placed"),(D48="Products delivered")),"",(TODAY()-A48)))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IF($A49="","",IF(OR((D49="Gallery delivered"),(D49="Order placed"),(D49="Products delivered")),"",(TODAY()-A49)))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IF($A50="","",IF(OR((D50="Gallery delivered"),(D50="Order placed"),(D50="Products delivered")),"",(TODAY()-A50)))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IF($A51="","",IF(OR((D51="Gallery delivered"),(D51="Order placed"),(D51="Products delivered")),"",(TODAY()-A51)))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IF($A52="","",IF(OR((D52="Gallery delivered"),(D52="Order placed"),(D52="Products delivered")),"",(TODAY()-A52)))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IF($A53="","",IF(OR((D53="Gallery delivered"),(D53="Order placed"),(D53="Products delivered")),"",(TODAY()-A53)))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IF($A54="","",IF(OR((D54="Gallery delivered"),(D54="Order placed"),(D54="Products delivered")),"",(TODAY()-A54)))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IF($A55="","",IF(OR((D55="Gallery delivered"),(D55="Order placed"),(D55="Products delivered")),"",(TODAY()-A55)))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IF($A56="","",IF(OR((D56="Gallery delivered"),(D56="Order placed"),(D56="Products delivered")),"",(TODAY()-A56)))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IF($A57="","",IF(OR((D57="Gallery delivered"),(D57="Order placed"),(D57="Products delivered")),"",(TODAY()-A57)))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IF($A58="","",IF(OR((D58="Gallery delivered"),(D58="Order placed"),(D58="Products delivered")),"",(TODAY()-A58)))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IF($A59="","",IF(OR((D59="Gallery delivered"),(D59="Order placed"),(D59="Products delivered")),"",(TODAY()-A59)))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IF($A60="","",IF(OR((D60="Gallery delivered"),(D60="Order placed"),(D60="Products delivered")),"",(TODAY()-A60)))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IF($A61="","",IF(OR((D61="Gallery delivered"),(D61="Order placed"),(D61="Products delivered")),"",(TODAY()-A61)))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IF($A62="","",IF(OR((D62="Gallery delivered"),(D62="Order placed"),(D62="Products delivered")),"",(TODAY()-A62)))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IF($A63="","",IF(OR((D63="Gallery delivered"),(D63="Order placed"),(D63="Products delivered")),"",(TODAY()-A63)))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IF($A64="","",IF(OR((D64="Gallery delivered"),(D64="Order placed"),(D64="Products delivered")),"",(TODAY()-A64)))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IF($A65="","",IF(OR((D65="Gallery delivered"),(D65="Order placed"),(D65="Products delivered")),"",(TODAY()-A65)))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IF($A66="","",IF(OR((D66="Gallery delivered"),(D66="Order placed"),(D66="Products delivered")),"",(TODAY()-A66)))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IF($A67="","",IF(OR((D67="Gallery delivered"),(D67="Order placed"),(D67="Products delivered")),"",(TODAY()-A67)))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IF($A68="","",IF(OR((D68="Gallery delivered"),(D68="Order placed"),(D68="Products delivered")),"",(TODAY()-A68)))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IF($A69="","",IF(OR((D69="Gallery delivered"),(D69="Order placed"),(D69="Products delivered")),"",(TODAY()-A69)))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IF($A70="","",IF(OR((D70="Gallery delivered"),(D70="Order placed"),(D70="Products delivered")),"",(TODAY()-A70)))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IF($A71="","",IF(OR((D71="Gallery delivered"),(D71="Order placed"),(D71="Products delivered")),"",(TODAY()-A71)))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IF($A72="","",IF(OR((D72="Gallery delivered"),(D72="Order placed"),(D72="Products delivered")),"",(TODAY()-A72)))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IF($A73="","",IF(OR((D73="Gallery delivered"),(D73="Order placed"),(D73="Products delivered")),"",(TODAY()-A73)))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IF($A74="","",IF(OR((D74="Gallery delivered"),(D74="Order placed"),(D74="Products delivered")),"",(TODAY()-A74)))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IF($A75="","",IF(OR((D75="Gallery delivered"),(D75="Order placed"),(D75="Products delivered")),"",(TODAY()-A75)))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IF($A76="","",IF(OR((D76="Gallery delivered"),(D76="Order placed"),(D76="Products delivered")),"",(TODAY()-A76)))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IF($A77="","",IF(OR((D77="Gallery delivered"),(D77="Order placed"),(D77="Products delivered")),"",(TODAY()-A77)))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IF($A78="","",IF(OR((D78="Gallery delivered"),(D78="Order placed"),(D78="Products delivered")),"",(TODAY()-A78)))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IF($A79="","",IF(OR((D79="Gallery delivered"),(D79="Order placed"),(D79="Products delivered")),"",(TODAY()-A79)))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IF($A80="","",IF(OR((D80="Gallery delivered"),(D80="Order placed"),(D80="Products delivered")),"",(TODAY()-A80)))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IF($A81="","",IF(OR((D81="Gallery delivered"),(D81="Order placed"),(D81="Products delivered")),"",(TODAY()-A81)))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IF($A82="","",IF(OR((D82="Gallery delivered"),(D82="Order placed"),(D82="Products delivered")),"",(TODAY()-A82)))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IF($A83="","",IF(OR((D83="Gallery delivered"),(D83="Order placed"),(D83="Products delivered")),"",(TODAY()-A83)))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IF($A84="","",IF(OR((D84="Gallery delivered"),(D84="Order placed"),(D84="Products delivered")),"",(TODAY()-A84)))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IF($A85="","",IF(OR((D85="Gallery delivered"),(D85="Order placed"),(D85="Products delivered")),"",(TODAY()-A85)))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IF($A86="","",IF(OR((D86="Gallery delivered"),(D86="Order placed"),(D86="Products delivered")),"",(TODAY()-A86)))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IF($A87="","",IF(OR((D87="Gallery delivered"),(D87="Order placed"),(D87="Products delivered")),"",(TODAY()-A87)))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IF($A88="","",IF(OR((D88="Gallery delivered"),(D88="Order placed"),(D88="Products delivered")),"",(TODAY()-A88)))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IF($A89="","",IF(OR((D89="Gallery delivered"),(D89="Order placed"),(D89="Products delivered")),"",(TODAY()-A89)))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IF($A90="","",IF(OR((D90="Gallery delivered"),(D90="Order placed"),(D90="Products delivered")),"",(TODAY()-A90)))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IF($A91="","",IF(OR((D91="Gallery delivered"),(D91="Order placed"),(D91="Products delivered")),"",(TODAY()-A91)))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IF($A92="","",IF(OR((D92="Gallery delivered"),(D92="Order placed"),(D92="Products delivered")),"",(TODAY()-A92)))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IF($A93="","",IF(OR((D93="Gallery delivered"),(D93="Order placed"),(D93="Products delivered")),"",(TODAY()-A93)))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IF($A94="","",IF(OR((D94="Gallery delivered"),(D94="Order placed"),(D94="Products delivered")),"",(TODAY()-A94)))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IF($A95="","",IF(OR((D95="Gallery delivered"),(D95="Order placed"),(D95="Products delivered")),"",(TODAY()-A95)))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IF($A96="","",IF(OR((D96="Gallery delivered"),(D96="Order placed"),(D96="Products delivered")),"",(TODAY()-A96)))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IF($A97="","",IF(OR((D97="Gallery delivered"),(D97="Order placed"),(D97="Products delivered")),"",(TODAY()-A97)))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IF($A98="","",IF(OR((D98="Gallery delivered"),(D98="Order placed"),(D98="Products delivered")),"",(TODAY()-A98)))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IF($A99="","",IF(OR((D99="Gallery delivered"),(D99="Order placed"),(D99="Products delivered")),"",(TODAY()-A99)))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IF($A100="","",IF(OR((D100="Gallery delivered"),(D100="Order placed"),(D100="Products delivered")),"",(TODAY()-A100)))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IF($A101="","",IF(OR((D101="Gallery delivered"),(D101="Order placed"),(D101="Products delivered")),"",(TODAY()-A101)))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IF($A102="","",IF(OR((D102="Gallery delivered"),(D102="Order placed"),(D102="Products delivered")),"",(TODAY()-A102)))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IF($A103="","",IF(OR((D103="Gallery delivered"),(D103="Order placed"),(D103="Products delivered")),"",(TODAY()-A103)))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IF($A104="","",IF(OR((D104="Gallery delivered"),(D104="Order placed"),(D104="Products delivered")),"",(TODAY()-A104)))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IF($A105="","",IF(OR((D105="Gallery delivered"),(D105="Order placed"),(D105="Products delivered")),"",(TODAY()-A105)))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IF($A106="","",IF(OR((D106="Gallery delivered"),(D106="Order placed"),(D106="Products delivered")),"",(TODAY()-A106)))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IF($A107="","",IF(OR((D107="Gallery delivered"),(D107="Order placed"),(D107="Products delivered")),"",(TODAY()-A107)))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IF($A108="","",IF(OR((D108="Gallery delivered"),(D108="Order placed"),(D108="Products delivered")),"",(TODAY()-A108)))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IF($A109="","",IF(OR((D109="Gallery delivered"),(D109="Order placed"),(D109="Products delivered")),"",(TODAY()-A109)))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IF($A110="","",IF(OR((D110="Gallery delivered"),(D110="Order placed"),(D110="Products delivered")),"",(TODAY()-A110)))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IF($A111="","",IF(OR((D111="Gallery delivered"),(D111="Order placed"),(D111="Products delivered")),"",(TODAY()-A111)))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IF($A112="","",IF(OR((D112="Gallery delivered"),(D112="Order placed"),(D112="Products delivered")),"",(TODAY()-A112)))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IF($A113="","",IF(OR((D113="Gallery delivered"),(D113="Order placed"),(D113="Products delivered")),"",(TODAY()-A113)))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IF($A114="","",IF(OR((D114="Gallery delivered"),(D114="Order placed"),(D114="Products delivered")),"",(TODAY()-A114)))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IF($A115="","",IF(OR((D115="Gallery delivered"),(D115="Order placed"),(D115="Products delivered")),"",(TODAY()-A115)))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IF($A116="","",IF(OR((D116="Gallery delivered"),(D116="Order placed"),(D116="Products delivered")),"",(TODAY()-A116)))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IF($A117="","",IF(OR((D117="Gallery delivered"),(D117="Order placed"),(D117="Products delivered")),"",(TODAY()-A117)))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IF($A118="","",IF(OR((D118="Gallery delivered"),(D118="Order placed"),(D118="Products delivered")),"",(TODAY()-A118)))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IF($A119="","",IF(OR((D119="Gallery delivered"),(D119="Order placed"),(D119="Products delivered")),"",(TODAY()-A119)))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IF($A120="","",IF(OR((D120="Gallery delivered"),(D120="Order placed"),(D120="Products delivered")),"",(TODAY()-A120)))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IF($A121="","",IF(OR((D121="Gallery delivered"),(D121="Order placed"),(D121="Products delivered")),"",(TODAY()-A121)))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IF($A122="","",IF(OR((D122="Gallery delivered"),(D122="Order placed"),(D122="Products delivered")),"",(TODAY()-A122)))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IF($A123="","",IF(OR((D123="Gallery delivered"),(D123="Order placed"),(D123="Products delivered")),"",(TODAY()-A123)))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IF($A124="","",IF(OR((D124="Gallery delivered"),(D124="Order placed"),(D124="Products delivered")),"",(TODAY()-A124)))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IF($A125="","",IF(OR((D125="Gallery delivered"),(D125="Order placed"),(D125="Products delivered")),"",(TODAY()-A125)))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IF($A126="","",IF(OR((D126="Gallery delivered"),(D126="Order placed"),(D126="Products delivered")),"",(TODAY()-A126)))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IF($A127="","",IF(OR((D127="Gallery delivered"),(D127="Order placed"),(D127="Products delivered")),"",(TODAY()-A127)))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IF($A128="","",IF(OR((D128="Gallery delivered"),(D128="Order placed"),(D128="Products delivered")),"",(TODAY()-A128)))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IF($A129="","",IF(OR((D129="Gallery delivered"),(D129="Order placed"),(D129="Products delivered")),"",(TODAY()-A129)))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IF($A130="","",IF(OR((D130="Gallery delivered"),(D130="Order placed"),(D130="Products delivered")),"",(TODAY()-A130)))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IF($A131="","",IF(OR((D131="Gallery delivered"),(D131="Order placed"),(D131="Products delivered")),"",(TODAY()-A131)))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IF($A132="","",IF(OR((D132="Gallery delivered"),(D132="Order placed"),(D132="Products delivered")),"",(TODAY()-A132)))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IF($A133="","",IF(OR((D133="Gallery delivered"),(D133="Order placed"),(D133="Products delivered")),"",(TODAY()-A133)))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IF($A134="","",IF(OR((D134="Gallery delivered"),(D134="Order placed"),(D134="Products delivered")),"",(TODAY()-A134)))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IF($A135="","",IF(OR((D135="Gallery delivered"),(D135="Order placed"),(D135="Products delivered")),"",(TODAY()-A135)))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IF($A136="","",IF(OR((D136="Gallery delivered"),(D136="Order placed"),(D136="Products delivered")),"",(TODAY()-A136)))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IF($A137="","",IF(OR((D137="Gallery delivered"),(D137="Order placed"),(D137="Products delivered")),"",(TODAY()-A137)))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IF($A138="","",IF(OR((D138="Gallery delivered"),(D138="Order placed"),(D138="Products delivered")),"",(TODAY()-A138)))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IF($A139="","",IF(OR((D139="Gallery delivered"),(D139="Order placed"),(D139="Products delivered")),"",(TODAY()-A139)))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IF($A140="","",IF(OR((D140="Gallery delivered"),(D140="Order placed"),(D140="Products delivered")),"",(TODAY()-A140)))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IF($A141="","",IF(OR((D141="Gallery delivered"),(D141="Order placed"),(D141="Products delivered")),"",(TODAY()-A141)))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IF($A142="","",IF(OR((D142="Gallery delivered"),(D142="Order placed"),(D142="Products delivered")),"",(TODAY()-A142)))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IF($A143="","",IF(OR((D143="Gallery delivered"),(D143="Order placed"),(D143="Products delivered")),"",(TODAY()-A143)))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IF($A144="","",IF(OR((D144="Gallery delivered"),(D144="Order placed"),(D144="Products delivered")),"",(TODAY()-A144)))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IF($A145="","",IF(OR((D145="Gallery delivered"),(D145="Order placed"),(D145="Products delivered")),"",(TODAY()-A145)))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IF($A146="","",IF(OR((D146="Gallery delivered"),(D146="Order placed"),(D146="Products delivered")),"",(TODAY()-A146)))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IF($A147="","",IF(OR((D147="Gallery delivered"),(D147="Order placed"),(D147="Products delivered")),"",(TODAY()-A147)))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IF($A148="","",IF(OR((D148="Gallery delivered"),(D148="Order placed"),(D148="Products delivered")),"",(TODAY()-A148)))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IF($A149="","",IF(OR((D149="Gallery delivered"),(D149="Order placed"),(D149="Products delivered")),"",(TODAY()-A149)))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IF($A150="","",IF(OR((D150="Gallery delivered"),(D150="Order placed"),(D150="Products delivered")),"",(TODAY()-A150)))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IF($A151="","",IF(OR((D151="Gallery delivered"),(D151="Order placed"),(D151="Products delivered")),"",(TODAY()-A151)))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IF($A152="","",IF(OR((D152="Gallery delivered"),(D152="Order placed"),(D152="Products delivered")),"",(TODAY()-A152)))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IF($A153="","",IF(OR((D153="Gallery delivered"),(D153="Order placed"),(D153="Products delivered")),"",(TODAY()-A153)))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IF($A154="","",IF(OR((D154="Gallery delivered"),(D154="Order placed"),(D154="Products delivered")),"",(TODAY()-A154)))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IF($A155="","",IF(OR((D155="Gallery delivered"),(D155="Order placed"),(D155="Products delivered")),"",(TODAY()-A155)))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IF($A156="","",IF(OR((D156="Gallery delivered"),(D156="Order placed"),(D156="Products delivered")),"",(TODAY()-A156)))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IF($A157="","",IF(OR((D157="Gallery delivered"),(D157="Order placed"),(D157="Products delivered")),"",(TODAY()-A157)))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IF($A158="","",IF(OR((D158="Gallery delivered"),(D158="Order placed"),(D158="Products delivered")),"",(TODAY()-A158)))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IF($A159="","",IF(OR((D159="Gallery delivered"),(D159="Order placed"),(D159="Products delivered")),"",(TODAY()-A159)))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IF($A160="","",IF(OR((D160="Gallery delivered"),(D160="Order placed"),(D160="Products delivered")),"",(TODAY()-A160)))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IF($A161="","",IF(OR((D161="Gallery delivered"),(D161="Order placed"),(D161="Products delivered")),"",(TODAY()-A161)))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IF($A162="","",IF(OR((D162="Gallery delivered"),(D162="Order placed"),(D162="Products delivered")),"",(TODAY()-A162)))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IF($A163="","",IF(OR((D163="Gallery delivered"),(D163="Order placed"),(D163="Products delivered")),"",(TODAY()-A163)))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IF($A164="","",IF(OR((D164="Gallery delivered"),(D164="Order placed"),(D164="Products delivered")),"",(TODAY()-A164)))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IF($A165="","",IF(OR((D165="Gallery delivered"),(D165="Order placed"),(D165="Products delivered")),"",(TODAY()-A165)))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IF($A166="","",IF(OR((D166="Gallery delivered"),(D166="Order placed"),(D166="Products delivered")),"",(TODAY()-A166)))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IF($A167="","",IF(OR((D167="Gallery delivered"),(D167="Order placed"),(D167="Products delivered")),"",(TODAY()-A167)))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IF($A168="","",IF(OR((D168="Gallery delivered"),(D168="Order placed"),(D168="Products delivered")),"",(TODAY()-A168)))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IF($A169="","",IF(OR((D169="Gallery delivered"),(D169="Order placed"),(D169="Products delivered")),"",(TODAY()-A169)))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IF($A170="","",IF(OR((D170="Gallery delivered"),(D170="Order placed"),(D170="Products delivered")),"",(TODAY()-A170)))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IF($A171="","",IF(OR((D171="Gallery delivered"),(D171="Order placed"),(D171="Products delivered")),"",(TODAY()-A171)))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IF($A172="","",IF(OR((D172="Gallery delivered"),(D172="Order placed"),(D172="Products delivered")),"",(TODAY()-A172)))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IF($A173="","",IF(OR((D173="Gallery delivered"),(D173="Order placed"),(D173="Products delivered")),"",(TODAY()-A173)))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IF($A174="","",IF(OR((D174="Gallery delivered"),(D174="Order placed"),(D174="Products delivered")),"",(TODAY()-A174)))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IF($A175="","",IF(OR((D175="Gallery delivered"),(D175="Order placed"),(D175="Products delivered")),"",(TODAY()-A175)))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IF($A176="","",IF(OR((D176="Gallery delivered"),(D176="Order placed"),(D176="Products delivered")),"",(TODAY()-A176)))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IF($A177="","",IF(OR((D177="Gallery delivered"),(D177="Order placed"),(D177="Products delivered")),"",(TODAY()-A177)))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IF($A178="","",IF(OR((D178="Gallery delivered"),(D178="Order placed"),(D178="Products delivered")),"",(TODAY()-A178)))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IF($A179="","",IF(OR((D179="Gallery delivered"),(D179="Order placed"),(D179="Products delivered")),"",(TODAY()-A179)))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IF($A180="","",IF(OR((D180="Gallery delivered"),(D180="Order placed"),(D180="Products delivered")),"",(TODAY()-A180)))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IF($A181="","",IF(OR((D181="Gallery delivered"),(D181="Order placed"),(D181="Products delivered")),"",(TODAY()-A181)))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IF($A182="","",IF(OR((D182="Gallery delivered"),(D182="Order placed"),(D182="Products delivered")),"",(TODAY()-A182)))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IF($A183="","",IF(OR((D183="Gallery delivered"),(D183="Order placed"),(D183="Products delivered")),"",(TODAY()-A183)))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IF($A184="","",IF(OR((D184="Gallery delivered"),(D184="Order placed"),(D184="Products delivered")),"",(TODAY()-A184)))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IF($A185="","",IF(OR((D185="Gallery delivered"),(D185="Order placed"),(D185="Products delivered")),"",(TODAY()-A185)))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IF($A186="","",IF(OR((D186="Gallery delivered"),(D186="Order placed"),(D186="Products delivered")),"",(TODAY()-A186)))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IF($A187="","",IF(OR((D187="Gallery delivered"),(D187="Order placed"),(D187="Products delivered")),"",(TODAY()-A187)))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IF($A188="","",IF(OR((D188="Gallery delivered"),(D188="Order placed"),(D188="Products delivered")),"",(TODAY()-A188)))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IF($A189="","",IF(OR((D189="Gallery delivered"),(D189="Order placed"),(D189="Products delivered")),"",(TODAY()-A189)))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IF($A190="","",IF(OR((D190="Gallery delivered"),(D190="Order placed"),(D190="Products delivered")),"",(TODAY()-A190)))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IF($A191="","",IF(OR((D191="Gallery delivered"),(D191="Order placed"),(D191="Products delivered")),"",(TODAY()-A191)))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IF($A192="","",IF(OR((D192="Gallery delivered"),(D192="Order placed"),(D192="Products delivered")),"",(TODAY()-A192)))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IF($A193="","",IF(OR((D193="Gallery delivered"),(D193="Order placed"),(D193="Products delivered")),"",(TODAY()-A193)))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IF($A194="","",IF(OR((D194="Gallery delivered"),(D194="Order placed"),(D194="Products delivered")),"",(TODAY()-A194)))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IF($A195="","",IF(OR((D195="Gallery delivered"),(D195="Order placed"),(D195="Products delivered")),"",(TODAY()-A195)))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IF($A196="","",IF(OR((D196="Gallery delivered"),(D196="Order placed"),(D196="Products delivered")),"",(TODAY()-A196)))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IF($A197="","",IF(OR((D197="Gallery delivered"),(D197="Order placed"),(D197="Products delivered")),"",(TODAY()-A197)))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IF($A198="","",IF(OR((D198="Gallery delivered"),(D198="Order placed"),(D198="Products delivered")),"",(TODAY()-A198)))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IF($A199="","",IF(OR((D199="Gallery delivered"),(D199="Order placed"),(D199="Products delivered")),"",(TODAY()-A199)))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IF($A200="","",IF(OR((D200="Gallery delivered"),(D200="Order placed"),(D200="Products delivered")),"",(TODAY()-A200)))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IF($A201="","",IF(OR((D201="Gallery delivered"),(D201="Order placed"),(D201="Products delivered")),"",(TODAY()-A201)))</f>
        <v/>
      </c>
    </row>
  </sheetData>
  <autoFilter ref="A1:J1"/>
  <conditionalFormatting sqref="F2:F201">
    <cfRule type="expression" dxfId="0" priority="1">
      <formula>AND(F2&lt;&gt;"",F2&lt;TODAY(),NOT(OR($D2="Gallery delivered",$D2="Order placed",$D2="Products delivered")))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quiry, Booked, Shot, Gallery delivered, Order placed, Products delivered" sqref="D2:D201">
      <formula1>"Inquiry,Booked,Shot,Gallery delivered,Order placed,Products delivered"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COUNTA('Jobs'!$A$2:$A$201)</f>
        <v>4</v>
      </c>
    </row>
    <row r="4" spans="1:2" x14ac:dyDescent="0.25">
      <c r="A4" t="s">
        <v>44</v>
      </c>
      <c r="B4" s="18">
        <f>COUNTIFS('Jobs'!$F$2:$F$201,("&lt;"&amp;TODAY()),'Jobs'!$D$2:$D$201,"&lt;&gt;Gallery delivered",'Jobs'!$D$2:$D$201,"&lt;&gt;Order placed",'Jobs'!$D$2:$D$201,"&lt;&gt;Products delivered")</f>
        <v>0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8">
        <f>COUNTIF('Jobs'!$D$2:$D$201,"Inquiry")</f>
        <v>1</v>
      </c>
    </row>
    <row r="7" spans="1:2" x14ac:dyDescent="0.25">
      <c r="A7" t="s">
        <v>47</v>
      </c>
      <c r="B7" s="18">
        <f>COUNTIF('Jobs'!$D$2:$D$201,"Booked")</f>
        <v>1</v>
      </c>
    </row>
    <row r="8" spans="1:2" x14ac:dyDescent="0.25">
      <c r="A8" t="s">
        <v>48</v>
      </c>
      <c r="B8" s="18">
        <f>COUNTIF('Jobs'!$D$2:$D$201,"Shot")</f>
        <v>1</v>
      </c>
    </row>
    <row r="9" spans="1:2" x14ac:dyDescent="0.25">
      <c r="A9" t="s">
        <v>49</v>
      </c>
      <c r="B9" s="18">
        <f>COUNTIF('Jobs'!$D$2:$D$201,"Gallery delivered")</f>
        <v>0</v>
      </c>
    </row>
    <row r="10" spans="1:2" x14ac:dyDescent="0.25">
      <c r="A10" t="s">
        <v>50</v>
      </c>
      <c r="B10" s="18">
        <f>COUNTIF('Jobs'!$D$2:$D$201,"Order placed")</f>
        <v>0</v>
      </c>
    </row>
    <row r="11" spans="1:2" x14ac:dyDescent="0.25">
      <c r="A11" t="s">
        <v>51</v>
      </c>
      <c r="B11" s="18">
        <f>COUNTIF('Jobs'!$D$2:$D$201,"Products delivered")</f>
        <v>1</v>
      </c>
    </row>
    <row r="12" spans="1:3" x14ac:dyDescent="0.25">
      <c r="A12" s="16" t="s">
        <v>52</v>
      </c>
      <c r="B12" s="17"/>
      <c r="C12" s="17"/>
    </row>
    <row r="13" spans="1:2" x14ac:dyDescent="0.25">
      <c r="A13" t="s">
        <v>53</v>
      </c>
      <c r="B13" s="19">
        <f>SUM('Jobs'!$G$2:$G$201)</f>
        <v>2315</v>
      </c>
    </row>
    <row r="14" spans="1:2" x14ac:dyDescent="0.25">
      <c r="A14" t="s">
        <v>54</v>
      </c>
      <c r="B14" s="19">
        <f>SUM('Jobs'!$H$2:$H$201)</f>
        <v>870</v>
      </c>
    </row>
    <row r="15" spans="1:2" x14ac:dyDescent="0.25">
      <c r="A15" t="s">
        <v>55</v>
      </c>
      <c r="B15" s="19">
        <f>SUM('Jobs'!$I$2:$I$201)</f>
        <v>1445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