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oan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<sst xmlns="http://schemas.openxmlformats.org/spreadsheetml/2006/main" count="65" uniqueCount="59">
  <si>
    <t>Mortgage Pipeline Tracker</t>
  </si>
  <si>
    <t>A free pipeline tracker for mortgage processors: track loans by borrower and stage with lock expiry and target close in Sheets or Excel.</t>
  </si>
  <si>
    <t>Quick start</t>
  </si>
  <si>
    <t>Open the Loans tab and replace the sample rows with your own — one row per entry. Formulas fill in automatically for new rows.</t>
  </si>
  <si>
    <t>Days to lock expiry turns amber inside a week: extensions cost money, so push conditions first on those loans.</t>
  </si>
  <si>
    <t>Use loan numbers and borrower references only.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</si>
  <si>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</si>
  <si>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</si>
  <si>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</si>
  <si>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</si>
  <si>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</si>
  <si>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</si>
  <si>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</si>
  <si>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Loan #</t>
  </si>
  <si>
    <t>Borrower ref</t>
  </si>
  <si>
    <t>Lender</t>
  </si>
  <si>
    <t>Loan type</t>
  </si>
  <si>
    <t>Stage</t>
  </si>
  <si>
    <t>Lock expires</t>
  </si>
  <si>
    <t>Closing date</t>
  </si>
  <si>
    <t>Processor</t>
  </si>
  <si>
    <t>Days to lock expiry</t>
  </si>
  <si>
    <t>LN-88214</t>
  </si>
  <si>
    <t>B-1042</t>
  </si>
  <si>
    <t>UWM</t>
  </si>
  <si>
    <t>Conventional</t>
  </si>
  <si>
    <t>Clear to close</t>
  </si>
  <si>
    <t>Erin</t>
  </si>
  <si>
    <t>LN-88230</t>
  </si>
  <si>
    <t>B-1061</t>
  </si>
  <si>
    <t>Rocket Pro TPO</t>
  </si>
  <si>
    <t>FHA</t>
  </si>
  <si>
    <t>Conditions</t>
  </si>
  <si>
    <t>LN-88251</t>
  </si>
  <si>
    <t>B-1077</t>
  </si>
  <si>
    <t>VA</t>
  </si>
  <si>
    <t>Submitted to UW</t>
  </si>
  <si>
    <t>Marco</t>
  </si>
  <si>
    <t>LN-88266</t>
  </si>
  <si>
    <t>B-1090</t>
  </si>
  <si>
    <t>Bank partner</t>
  </si>
  <si>
    <t>Jumbo</t>
  </si>
  <si>
    <t>Processing</t>
  </si>
  <si>
    <t>LN-88180</t>
  </si>
  <si>
    <t>B-1012</t>
  </si>
  <si>
    <t>Closed</t>
  </si>
  <si>
    <t>Item</t>
  </si>
  <si>
    <t>Value</t>
  </si>
  <si>
    <t>Notes</t>
  </si>
  <si>
    <t>Overview</t>
  </si>
  <si>
    <t>Entries</t>
  </si>
  <si>
    <t>Overdue (lock expires)</t>
  </si>
  <si>
    <t>By stage</t>
  </si>
  <si>
    <t>Stage: Setup</t>
  </si>
  <si>
    <t>Stage: Processing</t>
  </si>
  <si>
    <t>Stage: Submitted to UW</t>
  </si>
  <si>
    <t>Stage: Conditions</t>
  </si>
  <si>
    <t>Stage: Clear to close</t>
  </si>
  <si>
    <t>Stage: 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</si>
</sst>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5" width="16" customWidth="1"/>
    <col min="6" max="7" width="15" customWidth="1"/>
    <col min="8" max="8" width="24" customWidth="1"/>
    <col min="9" max="9" width="22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s="11">
        <v>46318</v>
      </c>
      <c r="G2" s="11">
        <v>46312</v>
      </c>
      <c r="H2" t="s">
        <v>27</v>
      </c>
      <c r="I2" s="12">
        <f>IF($A2="","",IF((E2="Closed"),"",(F2-TODAY())))</f>
        <v>11</v>
      </c>
    </row>
    <row r="3" spans="1:9" x14ac:dyDescent="0.2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s="11">
        <v>46313</v>
      </c>
      <c r="G3" s="11">
        <v>46314</v>
      </c>
      <c r="H3" t="s">
        <v>27</v>
      </c>
      <c r="I3" s="12">
        <f>IF($A3="","",IF((E3="Closed"),"",(F3-TODAY())))</f>
        <v>6</v>
      </c>
    </row>
    <row r="4" spans="1:9" x14ac:dyDescent="0.25">
      <c r="A4" t="s">
        <v>33</v>
      </c>
      <c r="B4" t="s">
        <v>34</v>
      </c>
      <c r="C4" t="s">
        <v>24</v>
      </c>
      <c r="D4" t="s">
        <v>35</v>
      </c>
      <c r="E4" t="s">
        <v>36</v>
      </c>
      <c r="F4" s="11">
        <v>46333</v>
      </c>
      <c r="G4" s="11">
        <v>46317</v>
      </c>
      <c r="H4" t="s">
        <v>37</v>
      </c>
      <c r="I4" s="12">
        <f>IF($A4="","",IF((E4="Closed"),"",(F4-TODAY())))</f>
        <v>26</v>
      </c>
    </row>
    <row r="5" spans="1:9" x14ac:dyDescent="0.2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s="11">
        <v>46348</v>
      </c>
      <c r="G5" s="11">
        <v>46320</v>
      </c>
      <c r="H5" t="s">
        <v>27</v>
      </c>
      <c r="I5" s="12">
        <f>IF($A5="","",IF((E5="Closed"),"",(F5-TODAY())))</f>
        <v>41</v>
      </c>
    </row>
    <row r="6" spans="1:9" x14ac:dyDescent="0.25">
      <c r="A6" t="s">
        <v>43</v>
      </c>
      <c r="B6" t="s">
        <v>44</v>
      </c>
      <c r="C6" t="s">
        <v>24</v>
      </c>
      <c r="D6" t="s">
        <v>25</v>
      </c>
      <c r="E6" t="s">
        <v>45</v>
      </c>
      <c r="F6" s="11">
        <v>46306</v>
      </c>
      <c r="G6" s="11">
        <v>46307</v>
      </c>
      <c r="H6" t="s">
        <v>37</v>
      </c>
      <c r="I6" s="12" t="str">
        <f>IF($A6="","",IF((E6="Closed"),"",(F6-TODAY())))</f>
        <v/>
      </c>
    </row>
    <row r="7" spans="1:9" x14ac:dyDescent="0.25">
      <c r="F7" s="11"/>
      <c r="G7" s="11"/>
      <c r="I7" s="12" t="str">
        <f>IF($A7="","",IF((E7="Closed"),"",(F7-TODAY())))</f>
        <v/>
      </c>
    </row>
    <row r="8" spans="1:9" x14ac:dyDescent="0.25">
      <c r="F8" s="11"/>
      <c r="G8" s="11"/>
      <c r="I8" s="12" t="str">
        <f>IF($A8="","",IF((E8="Closed"),"",(F8-TODAY())))</f>
        <v/>
      </c>
    </row>
    <row r="9" spans="1:9" x14ac:dyDescent="0.25">
      <c r="F9" s="11"/>
      <c r="G9" s="11"/>
      <c r="I9" s="12" t="str">
        <f>IF($A9="","",IF((E9="Closed"),"",(F9-TODAY())))</f>
        <v/>
      </c>
    </row>
    <row r="10" spans="1:9" x14ac:dyDescent="0.25">
      <c r="F10" s="11"/>
      <c r="G10" s="11"/>
      <c r="I10" s="12" t="str">
        <f>IF($A10="","",IF((E10="Closed"),"",(F10-TODAY())))</f>
        <v/>
      </c>
    </row>
    <row r="11" spans="1:9" x14ac:dyDescent="0.25">
      <c r="F11" s="11"/>
      <c r="G11" s="11"/>
      <c r="I11" s="12" t="str">
        <f>IF($A11="","",IF((E11="Closed"),"",(F11-TODAY())))</f>
        <v/>
      </c>
    </row>
    <row r="12" spans="1:9" x14ac:dyDescent="0.25">
      <c r="F12" s="11"/>
      <c r="G12" s="11"/>
      <c r="I12" s="12" t="str">
        <f>IF($A12="","",IF((E12="Closed"),"",(F12-TODAY())))</f>
        <v/>
      </c>
    </row>
    <row r="13" spans="1:9" x14ac:dyDescent="0.25">
      <c r="F13" s="11"/>
      <c r="G13" s="11"/>
      <c r="I13" s="12" t="str">
        <f>IF($A13="","",IF((E13="Closed"),"",(F13-TODAY())))</f>
        <v/>
      </c>
    </row>
    <row r="14" spans="1:9" x14ac:dyDescent="0.25">
      <c r="F14" s="11"/>
      <c r="G14" s="11"/>
      <c r="I14" s="12" t="str">
        <f>IF($A14="","",IF((E14="Closed"),"",(F14-TODAY())))</f>
        <v/>
      </c>
    </row>
    <row r="15" spans="1:9" x14ac:dyDescent="0.25">
      <c r="F15" s="11"/>
      <c r="G15" s="11"/>
      <c r="I15" s="12" t="str">
        <f>IF($A15="","",IF((E15="Closed"),"",(F15-TODAY())))</f>
        <v/>
      </c>
    </row>
    <row r="16" spans="1:9" x14ac:dyDescent="0.25">
      <c r="F16" s="11"/>
      <c r="G16" s="11"/>
      <c r="I16" s="12" t="str">
        <f>IF($A16="","",IF((E16="Closed"),"",(F16-TODAY())))</f>
        <v/>
      </c>
    </row>
    <row r="17" spans="1:9" x14ac:dyDescent="0.25">
      <c r="F17" s="11"/>
      <c r="G17" s="11"/>
      <c r="I17" s="12" t="str">
        <f>IF($A17="","",IF((E17="Closed"),"",(F17-TODAY())))</f>
        <v/>
      </c>
    </row>
    <row r="18" spans="1:9" x14ac:dyDescent="0.25">
      <c r="F18" s="11"/>
      <c r="G18" s="11"/>
      <c r="I18" s="12" t="str">
        <f>IF($A18="","",IF((E18="Closed"),"",(F18-TODAY())))</f>
        <v/>
      </c>
    </row>
    <row r="19" spans="1:9" x14ac:dyDescent="0.25">
      <c r="F19" s="11"/>
      <c r="G19" s="11"/>
      <c r="I19" s="12" t="str">
        <f>IF($A19="","",IF((E19="Closed"),"",(F19-TODAY())))</f>
        <v/>
      </c>
    </row>
    <row r="20" spans="1:9" x14ac:dyDescent="0.25">
      <c r="F20" s="11"/>
      <c r="G20" s="11"/>
      <c r="I20" s="12" t="str">
        <f>IF($A20="","",IF((E20="Closed"),"",(F20-TODAY())))</f>
        <v/>
      </c>
    </row>
    <row r="21" spans="1:9" x14ac:dyDescent="0.25">
      <c r="F21" s="11"/>
      <c r="G21" s="11"/>
      <c r="I21" s="12" t="str">
        <f>IF($A21="","",IF((E21="Closed"),"",(F21-TODAY())))</f>
        <v/>
      </c>
    </row>
    <row r="22" spans="1:9" x14ac:dyDescent="0.25">
      <c r="F22" s="11"/>
      <c r="G22" s="11"/>
      <c r="I22" s="12" t="str">
        <f>IF($A22="","",IF((E22="Closed"),"",(F22-TODAY())))</f>
        <v/>
      </c>
    </row>
    <row r="23" spans="1:9" x14ac:dyDescent="0.25">
      <c r="F23" s="11"/>
      <c r="G23" s="11"/>
      <c r="I23" s="12" t="str">
        <f>IF($A23="","",IF((E23="Closed"),"",(F23-TODAY())))</f>
        <v/>
      </c>
    </row>
    <row r="24" spans="1:9" x14ac:dyDescent="0.25">
      <c r="F24" s="11"/>
      <c r="G24" s="11"/>
      <c r="I24" s="12" t="str">
        <f>IF($A24="","",IF((E24="Closed"),"",(F24-TODAY())))</f>
        <v/>
      </c>
    </row>
    <row r="25" spans="1:9" x14ac:dyDescent="0.25">
      <c r="F25" s="11"/>
      <c r="G25" s="11"/>
      <c r="I25" s="12" t="str">
        <f>IF($A25="","",IF((E25="Closed"),"",(F25-TODAY())))</f>
        <v/>
      </c>
    </row>
    <row r="26" spans="1:9" x14ac:dyDescent="0.25">
      <c r="F26" s="11"/>
      <c r="G26" s="11"/>
      <c r="I26" s="12" t="str">
        <f>IF($A26="","",IF((E26="Closed"),"",(F26-TODAY())))</f>
        <v/>
      </c>
    </row>
    <row r="27" spans="1:9" x14ac:dyDescent="0.25">
      <c r="F27" s="11"/>
      <c r="G27" s="11"/>
      <c r="I27" s="12" t="str">
        <f>IF($A27="","",IF((E27="Closed"),"",(F27-TODAY())))</f>
        <v/>
      </c>
    </row>
    <row r="28" spans="1:9" x14ac:dyDescent="0.25">
      <c r="F28" s="11"/>
      <c r="G28" s="11"/>
      <c r="I28" s="12" t="str">
        <f>IF($A28="","",IF((E28="Closed"),"",(F28-TODAY())))</f>
        <v/>
      </c>
    </row>
    <row r="29" spans="1:9" x14ac:dyDescent="0.25">
      <c r="F29" s="11"/>
      <c r="G29" s="11"/>
      <c r="I29" s="12" t="str">
        <f>IF($A29="","",IF((E29="Closed"),"",(F29-TODAY())))</f>
        <v/>
      </c>
    </row>
    <row r="30" spans="1:9" x14ac:dyDescent="0.25">
      <c r="F30" s="11"/>
      <c r="G30" s="11"/>
      <c r="I30" s="12" t="str">
        <f>IF($A30="","",IF((E30="Closed"),"",(F30-TODAY())))</f>
        <v/>
      </c>
    </row>
    <row r="31" spans="1:9" x14ac:dyDescent="0.25">
      <c r="F31" s="11"/>
      <c r="G31" s="11"/>
      <c r="I31" s="12" t="str">
        <f>IF($A31="","",IF((E31="Closed"),"",(F31-TODAY())))</f>
        <v/>
      </c>
    </row>
    <row r="32" spans="1:9" x14ac:dyDescent="0.25">
      <c r="F32" s="11"/>
      <c r="G32" s="11"/>
      <c r="I32" s="12" t="str">
        <f>IF($A32="","",IF((E32="Closed"),"",(F32-TODAY())))</f>
        <v/>
      </c>
    </row>
    <row r="33" spans="1:9" x14ac:dyDescent="0.25">
      <c r="F33" s="11"/>
      <c r="G33" s="11"/>
      <c r="I33" s="12" t="str">
        <f>IF($A33="","",IF((E33="Closed"),"",(F33-TODAY())))</f>
        <v/>
      </c>
    </row>
    <row r="34" spans="1:9" x14ac:dyDescent="0.25">
      <c r="F34" s="11"/>
      <c r="G34" s="11"/>
      <c r="I34" s="12" t="str">
        <f>IF($A34="","",IF((E34="Closed"),"",(F34-TODAY())))</f>
        <v/>
      </c>
    </row>
    <row r="35" spans="1:9" x14ac:dyDescent="0.25">
      <c r="F35" s="11"/>
      <c r="G35" s="11"/>
      <c r="I35" s="12" t="str">
        <f>IF($A35="","",IF((E35="Closed"),"",(F35-TODAY())))</f>
        <v/>
      </c>
    </row>
    <row r="36" spans="1:9" x14ac:dyDescent="0.25">
      <c r="F36" s="11"/>
      <c r="G36" s="11"/>
      <c r="I36" s="12" t="str">
        <f>IF($A36="","",IF((E36="Closed"),"",(F36-TODAY())))</f>
        <v/>
      </c>
    </row>
    <row r="37" spans="1:9" x14ac:dyDescent="0.25">
      <c r="F37" s="11"/>
      <c r="G37" s="11"/>
      <c r="I37" s="12" t="str">
        <f>IF($A37="","",IF((E37="Closed"),"",(F37-TODAY())))</f>
        <v/>
      </c>
    </row>
    <row r="38" spans="1:9" x14ac:dyDescent="0.25">
      <c r="F38" s="11"/>
      <c r="G38" s="11"/>
      <c r="I38" s="12" t="str">
        <f>IF($A38="","",IF((E38="Closed"),"",(F38-TODAY())))</f>
        <v/>
      </c>
    </row>
    <row r="39" spans="1:9" x14ac:dyDescent="0.25">
      <c r="F39" s="11"/>
      <c r="G39" s="11"/>
      <c r="I39" s="12" t="str">
        <f>IF($A39="","",IF((E39="Closed"),"",(F39-TODAY())))</f>
        <v/>
      </c>
    </row>
    <row r="40" spans="1:9" x14ac:dyDescent="0.25">
      <c r="F40" s="11"/>
      <c r="G40" s="11"/>
      <c r="I40" s="12" t="str">
        <f>IF($A40="","",IF((E40="Closed"),"",(F40-TODAY())))</f>
        <v/>
      </c>
    </row>
    <row r="41" spans="1:9" x14ac:dyDescent="0.25">
      <c r="F41" s="11"/>
      <c r="G41" s="11"/>
      <c r="I41" s="12" t="str">
        <f>IF($A41="","",IF((E41="Closed"),"",(F41-TODAY())))</f>
        <v/>
      </c>
    </row>
    <row r="42" spans="1:9" x14ac:dyDescent="0.25">
      <c r="F42" s="11"/>
      <c r="G42" s="11"/>
      <c r="I42" s="12" t="str">
        <f>IF($A42="","",IF((E42="Closed"),"",(F42-TODAY())))</f>
        <v/>
      </c>
    </row>
    <row r="43" spans="1:9" x14ac:dyDescent="0.25">
      <c r="F43" s="11"/>
      <c r="G43" s="11"/>
      <c r="I43" s="12" t="str">
        <f>IF($A43="","",IF((E43="Closed"),"",(F43-TODAY())))</f>
        <v/>
      </c>
    </row>
    <row r="44" spans="1:9" x14ac:dyDescent="0.25">
      <c r="F44" s="11"/>
      <c r="G44" s="11"/>
      <c r="I44" s="12" t="str">
        <f>IF($A44="","",IF((E44="Closed"),"",(F44-TODAY())))</f>
        <v/>
      </c>
    </row>
    <row r="45" spans="1:9" x14ac:dyDescent="0.25">
      <c r="F45" s="11"/>
      <c r="G45" s="11"/>
      <c r="I45" s="12" t="str">
        <f>IF($A45="","",IF((E45="Closed"),"",(F45-TODAY())))</f>
        <v/>
      </c>
    </row>
    <row r="46" spans="1:9" x14ac:dyDescent="0.25">
      <c r="F46" s="11"/>
      <c r="G46" s="11"/>
      <c r="I46" s="12" t="str">
        <f>IF($A46="","",IF((E46="Closed"),"",(F46-TODAY())))</f>
        <v/>
      </c>
    </row>
    <row r="47" spans="1:9" x14ac:dyDescent="0.25">
      <c r="F47" s="11"/>
      <c r="G47" s="11"/>
      <c r="I47" s="12" t="str">
        <f>IF($A47="","",IF((E47="Closed"),"",(F47-TODAY())))</f>
        <v/>
      </c>
    </row>
    <row r="48" spans="1:9" x14ac:dyDescent="0.25">
      <c r="F48" s="11"/>
      <c r="G48" s="11"/>
      <c r="I48" s="12" t="str">
        <f>IF($A48="","",IF((E48="Closed"),"",(F48-TODAY())))</f>
        <v/>
      </c>
    </row>
    <row r="49" spans="1:9" x14ac:dyDescent="0.25">
      <c r="F49" s="11"/>
      <c r="G49" s="11"/>
      <c r="I49" s="12" t="str">
        <f>IF($A49="","",IF((E49="Closed"),"",(F49-TODAY())))</f>
        <v/>
      </c>
    </row>
    <row r="50" spans="1:9" x14ac:dyDescent="0.25">
      <c r="F50" s="11"/>
      <c r="G50" s="11"/>
      <c r="I50" s="12" t="str">
        <f>IF($A50="","",IF((E50="Closed"),"",(F50-TODAY())))</f>
        <v/>
      </c>
    </row>
    <row r="51" spans="1:9" x14ac:dyDescent="0.25">
      <c r="F51" s="11"/>
      <c r="G51" s="11"/>
      <c r="I51" s="12" t="str">
        <f>IF($A51="","",IF((E51="Closed"),"",(F51-TODAY())))</f>
        <v/>
      </c>
    </row>
    <row r="52" spans="1:9" x14ac:dyDescent="0.25">
      <c r="F52" s="11"/>
      <c r="G52" s="11"/>
      <c r="I52" s="12" t="str">
        <f>IF($A52="","",IF((E52="Closed"),"",(F52-TODAY())))</f>
        <v/>
      </c>
    </row>
    <row r="53" spans="1:9" x14ac:dyDescent="0.25">
      <c r="F53" s="11"/>
      <c r="G53" s="11"/>
      <c r="I53" s="12" t="str">
        <f>IF($A53="","",IF((E53="Closed"),"",(F53-TODAY())))</f>
        <v/>
      </c>
    </row>
    <row r="54" spans="1:9" x14ac:dyDescent="0.25">
      <c r="F54" s="11"/>
      <c r="G54" s="11"/>
      <c r="I54" s="12" t="str">
        <f>IF($A54="","",IF((E54="Closed"),"",(F54-TODAY())))</f>
        <v/>
      </c>
    </row>
    <row r="55" spans="1:9" x14ac:dyDescent="0.25">
      <c r="F55" s="11"/>
      <c r="G55" s="11"/>
      <c r="I55" s="12" t="str">
        <f>IF($A55="","",IF((E55="Closed"),"",(F55-TODAY())))</f>
        <v/>
      </c>
    </row>
    <row r="56" spans="1:9" x14ac:dyDescent="0.25">
      <c r="F56" s="11"/>
      <c r="G56" s="11"/>
      <c r="I56" s="12" t="str">
        <f>IF($A56="","",IF((E56="Closed"),"",(F56-TODAY())))</f>
        <v/>
      </c>
    </row>
    <row r="57" spans="1:9" x14ac:dyDescent="0.25">
      <c r="F57" s="11"/>
      <c r="G57" s="11"/>
      <c r="I57" s="12" t="str">
        <f>IF($A57="","",IF((E57="Closed"),"",(F57-TODAY())))</f>
        <v/>
      </c>
    </row>
    <row r="58" spans="1:9" x14ac:dyDescent="0.25">
      <c r="F58" s="11"/>
      <c r="G58" s="11"/>
      <c r="I58" s="12" t="str">
        <f>IF($A58="","",IF((E58="Closed"),"",(F58-TODAY())))</f>
        <v/>
      </c>
    </row>
    <row r="59" spans="1:9" x14ac:dyDescent="0.25">
      <c r="F59" s="11"/>
      <c r="G59" s="11"/>
      <c r="I59" s="12" t="str">
        <f>IF($A59="","",IF((E59="Closed"),"",(F59-TODAY())))</f>
        <v/>
      </c>
    </row>
    <row r="60" spans="1:9" x14ac:dyDescent="0.25">
      <c r="F60" s="11"/>
      <c r="G60" s="11"/>
      <c r="I60" s="12" t="str">
        <f>IF($A60="","",IF((E60="Closed"),"",(F60-TODAY())))</f>
        <v/>
      </c>
    </row>
    <row r="61" spans="1:9" x14ac:dyDescent="0.25">
      <c r="F61" s="11"/>
      <c r="G61" s="11"/>
      <c r="I61" s="12" t="str">
        <f>IF($A61="","",IF((E61="Closed"),"",(F61-TODAY())))</f>
        <v/>
      </c>
    </row>
    <row r="62" spans="1:9" x14ac:dyDescent="0.25">
      <c r="F62" s="11"/>
      <c r="G62" s="11"/>
      <c r="I62" s="12" t="str">
        <f>IF($A62="","",IF((E62="Closed"),"",(F62-TODAY())))</f>
        <v/>
      </c>
    </row>
    <row r="63" spans="1:9" x14ac:dyDescent="0.25">
      <c r="F63" s="11"/>
      <c r="G63" s="11"/>
      <c r="I63" s="12" t="str">
        <f>IF($A63="","",IF((E63="Closed"),"",(F63-TODAY())))</f>
        <v/>
      </c>
    </row>
    <row r="64" spans="1:9" x14ac:dyDescent="0.25">
      <c r="F64" s="11"/>
      <c r="G64" s="11"/>
      <c r="I64" s="12" t="str">
        <f>IF($A64="","",IF((E64="Closed"),"",(F64-TODAY())))</f>
        <v/>
      </c>
    </row>
    <row r="65" spans="1:9" x14ac:dyDescent="0.25">
      <c r="F65" s="11"/>
      <c r="G65" s="11"/>
      <c r="I65" s="12" t="str">
        <f>IF($A65="","",IF((E65="Closed"),"",(F65-TODAY())))</f>
        <v/>
      </c>
    </row>
    <row r="66" spans="1:9" x14ac:dyDescent="0.25">
      <c r="F66" s="11"/>
      <c r="G66" s="11"/>
      <c r="I66" s="12" t="str">
        <f>IF($A66="","",IF((E66="Closed"),"",(F66-TODAY())))</f>
        <v/>
      </c>
    </row>
    <row r="67" spans="1:9" x14ac:dyDescent="0.25">
      <c r="F67" s="11"/>
      <c r="G67" s="11"/>
      <c r="I67" s="12" t="str">
        <f>IF($A67="","",IF((E67="Closed"),"",(F67-TODAY())))</f>
        <v/>
      </c>
    </row>
    <row r="68" spans="1:9" x14ac:dyDescent="0.25">
      <c r="F68" s="11"/>
      <c r="G68" s="11"/>
      <c r="I68" s="12" t="str">
        <f>IF($A68="","",IF((E68="Closed"),"",(F68-TODAY())))</f>
        <v/>
      </c>
    </row>
    <row r="69" spans="1:9" x14ac:dyDescent="0.25">
      <c r="F69" s="11"/>
      <c r="G69" s="11"/>
      <c r="I69" s="12" t="str">
        <f>IF($A69="","",IF((E69="Closed"),"",(F69-TODAY())))</f>
        <v/>
      </c>
    </row>
    <row r="70" spans="1:9" x14ac:dyDescent="0.25">
      <c r="F70" s="11"/>
      <c r="G70" s="11"/>
      <c r="I70" s="12" t="str">
        <f>IF($A70="","",IF((E70="Closed"),"",(F70-TODAY())))</f>
        <v/>
      </c>
    </row>
    <row r="71" spans="1:9" x14ac:dyDescent="0.25">
      <c r="F71" s="11"/>
      <c r="G71" s="11"/>
      <c r="I71" s="12" t="str">
        <f>IF($A71="","",IF((E71="Closed"),"",(F71-TODAY())))</f>
        <v/>
      </c>
    </row>
    <row r="72" spans="1:9" x14ac:dyDescent="0.25">
      <c r="F72" s="11"/>
      <c r="G72" s="11"/>
      <c r="I72" s="12" t="str">
        <f>IF($A72="","",IF((E72="Closed"),"",(F72-TODAY())))</f>
        <v/>
      </c>
    </row>
    <row r="73" spans="1:9" x14ac:dyDescent="0.25">
      <c r="F73" s="11"/>
      <c r="G73" s="11"/>
      <c r="I73" s="12" t="str">
        <f>IF($A73="","",IF((E73="Closed"),"",(F73-TODAY())))</f>
        <v/>
      </c>
    </row>
    <row r="74" spans="1:9" x14ac:dyDescent="0.25">
      <c r="F74" s="11"/>
      <c r="G74" s="11"/>
      <c r="I74" s="12" t="str">
        <f>IF($A74="","",IF((E74="Closed"),"",(F74-TODAY())))</f>
        <v/>
      </c>
    </row>
    <row r="75" spans="1:9" x14ac:dyDescent="0.25">
      <c r="F75" s="11"/>
      <c r="G75" s="11"/>
      <c r="I75" s="12" t="str">
        <f>IF($A75="","",IF((E75="Closed"),"",(F75-TODAY())))</f>
        <v/>
      </c>
    </row>
    <row r="76" spans="1:9" x14ac:dyDescent="0.25">
      <c r="F76" s="11"/>
      <c r="G76" s="11"/>
      <c r="I76" s="12" t="str">
        <f>IF($A76="","",IF((E76="Closed"),"",(F76-TODAY())))</f>
        <v/>
      </c>
    </row>
    <row r="77" spans="1:9" x14ac:dyDescent="0.25">
      <c r="F77" s="11"/>
      <c r="G77" s="11"/>
      <c r="I77" s="12" t="str">
        <f>IF($A77="","",IF((E77="Closed"),"",(F77-TODAY())))</f>
        <v/>
      </c>
    </row>
    <row r="78" spans="1:9" x14ac:dyDescent="0.25">
      <c r="F78" s="11"/>
      <c r="G78" s="11"/>
      <c r="I78" s="12" t="str">
        <f>IF($A78="","",IF((E78="Closed"),"",(F78-TODAY())))</f>
        <v/>
      </c>
    </row>
    <row r="79" spans="1:9" x14ac:dyDescent="0.25">
      <c r="F79" s="11"/>
      <c r="G79" s="11"/>
      <c r="I79" s="12" t="str">
        <f>IF($A79="","",IF((E79="Closed"),"",(F79-TODAY())))</f>
        <v/>
      </c>
    </row>
    <row r="80" spans="1:9" x14ac:dyDescent="0.25">
      <c r="F80" s="11"/>
      <c r="G80" s="11"/>
      <c r="I80" s="12" t="str">
        <f>IF($A80="","",IF((E80="Closed"),"",(F80-TODAY())))</f>
        <v/>
      </c>
    </row>
    <row r="81" spans="1:9" x14ac:dyDescent="0.25">
      <c r="F81" s="11"/>
      <c r="G81" s="11"/>
      <c r="I81" s="12" t="str">
        <f>IF($A81="","",IF((E81="Closed"),"",(F81-TODAY())))</f>
        <v/>
      </c>
    </row>
    <row r="82" spans="1:9" x14ac:dyDescent="0.25">
      <c r="F82" s="11"/>
      <c r="G82" s="11"/>
      <c r="I82" s="12" t="str">
        <f>IF($A82="","",IF((E82="Closed"),"",(F82-TODAY())))</f>
        <v/>
      </c>
    </row>
    <row r="83" spans="1:9" x14ac:dyDescent="0.25">
      <c r="F83" s="11"/>
      <c r="G83" s="11"/>
      <c r="I83" s="12" t="str">
        <f>IF($A83="","",IF((E83="Closed"),"",(F83-TODAY())))</f>
        <v/>
      </c>
    </row>
    <row r="84" spans="1:9" x14ac:dyDescent="0.25">
      <c r="F84" s="11"/>
      <c r="G84" s="11"/>
      <c r="I84" s="12" t="str">
        <f>IF($A84="","",IF((E84="Closed"),"",(F84-TODAY())))</f>
        <v/>
      </c>
    </row>
    <row r="85" spans="1:9" x14ac:dyDescent="0.25">
      <c r="F85" s="11"/>
      <c r="G85" s="11"/>
      <c r="I85" s="12" t="str">
        <f>IF($A85="","",IF((E85="Closed"),"",(F85-TODAY())))</f>
        <v/>
      </c>
    </row>
    <row r="86" spans="1:9" x14ac:dyDescent="0.25">
      <c r="F86" s="11"/>
      <c r="G86" s="11"/>
      <c r="I86" s="12" t="str">
        <f>IF($A86="","",IF((E86="Closed"),"",(F86-TODAY())))</f>
        <v/>
      </c>
    </row>
    <row r="87" spans="1:9" x14ac:dyDescent="0.25">
      <c r="F87" s="11"/>
      <c r="G87" s="11"/>
      <c r="I87" s="12" t="str">
        <f>IF($A87="","",IF((E87="Closed"),"",(F87-TODAY())))</f>
        <v/>
      </c>
    </row>
    <row r="88" spans="1:9" x14ac:dyDescent="0.25">
      <c r="F88" s="11"/>
      <c r="G88" s="11"/>
      <c r="I88" s="12" t="str">
        <f>IF($A88="","",IF((E88="Closed"),"",(F88-TODAY())))</f>
        <v/>
      </c>
    </row>
    <row r="89" spans="1:9" x14ac:dyDescent="0.25">
      <c r="F89" s="11"/>
      <c r="G89" s="11"/>
      <c r="I89" s="12" t="str">
        <f>IF($A89="","",IF((E89="Closed"),"",(F89-TODAY())))</f>
        <v/>
      </c>
    </row>
    <row r="90" spans="1:9" x14ac:dyDescent="0.25">
      <c r="F90" s="11"/>
      <c r="G90" s="11"/>
      <c r="I90" s="12" t="str">
        <f>IF($A90="","",IF((E90="Closed"),"",(F90-TODAY())))</f>
        <v/>
      </c>
    </row>
    <row r="91" spans="1:9" x14ac:dyDescent="0.25">
      <c r="F91" s="11"/>
      <c r="G91" s="11"/>
      <c r="I91" s="12" t="str">
        <f>IF($A91="","",IF((E91="Closed"),"",(F91-TODAY())))</f>
        <v/>
      </c>
    </row>
    <row r="92" spans="1:9" x14ac:dyDescent="0.25">
      <c r="F92" s="11"/>
      <c r="G92" s="11"/>
      <c r="I92" s="12" t="str">
        <f>IF($A92="","",IF((E92="Closed"),"",(F92-TODAY())))</f>
        <v/>
      </c>
    </row>
    <row r="93" spans="1:9" x14ac:dyDescent="0.25">
      <c r="F93" s="11"/>
      <c r="G93" s="11"/>
      <c r="I93" s="12" t="str">
        <f>IF($A93="","",IF((E93="Closed"),"",(F93-TODAY())))</f>
        <v/>
      </c>
    </row>
    <row r="94" spans="1:9" x14ac:dyDescent="0.25">
      <c r="F94" s="11"/>
      <c r="G94" s="11"/>
      <c r="I94" s="12" t="str">
        <f>IF($A94="","",IF((E94="Closed"),"",(F94-TODAY())))</f>
        <v/>
      </c>
    </row>
    <row r="95" spans="1:9" x14ac:dyDescent="0.25">
      <c r="F95" s="11"/>
      <c r="G95" s="11"/>
      <c r="I95" s="12" t="str">
        <f>IF($A95="","",IF((E95="Closed"),"",(F95-TODAY())))</f>
        <v/>
      </c>
    </row>
    <row r="96" spans="1:9" x14ac:dyDescent="0.25">
      <c r="F96" s="11"/>
      <c r="G96" s="11"/>
      <c r="I96" s="12" t="str">
        <f>IF($A96="","",IF((E96="Closed"),"",(F96-TODAY())))</f>
        <v/>
      </c>
    </row>
    <row r="97" spans="1:9" x14ac:dyDescent="0.25">
      <c r="F97" s="11"/>
      <c r="G97" s="11"/>
      <c r="I97" s="12" t="str">
        <f>IF($A97="","",IF((E97="Closed"),"",(F97-TODAY())))</f>
        <v/>
      </c>
    </row>
    <row r="98" spans="1:9" x14ac:dyDescent="0.25">
      <c r="F98" s="11"/>
      <c r="G98" s="11"/>
      <c r="I98" s="12" t="str">
        <f>IF($A98="","",IF((E98="Closed"),"",(F98-TODAY())))</f>
        <v/>
      </c>
    </row>
    <row r="99" spans="1:9" x14ac:dyDescent="0.25">
      <c r="F99" s="11"/>
      <c r="G99" s="11"/>
      <c r="I99" s="12" t="str">
        <f>IF($A99="","",IF((E99="Closed"),"",(F99-TODAY())))</f>
        <v/>
      </c>
    </row>
    <row r="100" spans="1:9" x14ac:dyDescent="0.25">
      <c r="F100" s="11"/>
      <c r="G100" s="11"/>
      <c r="I100" s="12" t="str">
        <f>IF($A100="","",IF((E100="Closed"),"",(F100-TODAY())))</f>
        <v/>
      </c>
    </row>
    <row r="101" spans="1:9" x14ac:dyDescent="0.25">
      <c r="F101" s="11"/>
      <c r="G101" s="11"/>
      <c r="I101" s="12" t="str">
        <f>IF($A101="","",IF((E101="Closed"),"",(F101-TODAY())))</f>
        <v/>
      </c>
    </row>
    <row r="102" spans="1:9" x14ac:dyDescent="0.25">
      <c r="F102" s="11"/>
      <c r="G102" s="11"/>
      <c r="I102" s="12" t="str">
        <f>IF($A102="","",IF((E102="Closed"),"",(F102-TODAY())))</f>
        <v/>
      </c>
    </row>
    <row r="103" spans="1:9" x14ac:dyDescent="0.25">
      <c r="F103" s="11"/>
      <c r="G103" s="11"/>
      <c r="I103" s="12" t="str">
        <f>IF($A103="","",IF((E103="Closed"),"",(F103-TODAY())))</f>
        <v/>
      </c>
    </row>
    <row r="104" spans="1:9" x14ac:dyDescent="0.25">
      <c r="F104" s="11"/>
      <c r="G104" s="11"/>
      <c r="I104" s="12" t="str">
        <f>IF($A104="","",IF((E104="Closed"),"",(F104-TODAY())))</f>
        <v/>
      </c>
    </row>
    <row r="105" spans="1:9" x14ac:dyDescent="0.25">
      <c r="F105" s="11"/>
      <c r="G105" s="11"/>
      <c r="I105" s="12" t="str">
        <f>IF($A105="","",IF((E105="Closed"),"",(F105-TODAY())))</f>
        <v/>
      </c>
    </row>
    <row r="106" spans="1:9" x14ac:dyDescent="0.25">
      <c r="F106" s="11"/>
      <c r="G106" s="11"/>
      <c r="I106" s="12" t="str">
        <f>IF($A106="","",IF((E106="Closed"),"",(F106-TODAY())))</f>
        <v/>
      </c>
    </row>
    <row r="107" spans="1:9" x14ac:dyDescent="0.25">
      <c r="F107" s="11"/>
      <c r="G107" s="11"/>
      <c r="I107" s="12" t="str">
        <f>IF($A107="","",IF((E107="Closed"),"",(F107-TODAY())))</f>
        <v/>
      </c>
    </row>
    <row r="108" spans="1:9" x14ac:dyDescent="0.25">
      <c r="F108" s="11"/>
      <c r="G108" s="11"/>
      <c r="I108" s="12" t="str">
        <f>IF($A108="","",IF((E108="Closed"),"",(F108-TODAY())))</f>
        <v/>
      </c>
    </row>
    <row r="109" spans="1:9" x14ac:dyDescent="0.25">
      <c r="F109" s="11"/>
      <c r="G109" s="11"/>
      <c r="I109" s="12" t="str">
        <f>IF($A109="","",IF((E109="Closed"),"",(F109-TODAY())))</f>
        <v/>
      </c>
    </row>
    <row r="110" spans="1:9" x14ac:dyDescent="0.25">
      <c r="F110" s="11"/>
      <c r="G110" s="11"/>
      <c r="I110" s="12" t="str">
        <f>IF($A110="","",IF((E110="Closed"),"",(F110-TODAY())))</f>
        <v/>
      </c>
    </row>
    <row r="111" spans="1:9" x14ac:dyDescent="0.25">
      <c r="F111" s="11"/>
      <c r="G111" s="11"/>
      <c r="I111" s="12" t="str">
        <f>IF($A111="","",IF((E111="Closed"),"",(F111-TODAY())))</f>
        <v/>
      </c>
    </row>
    <row r="112" spans="1:9" x14ac:dyDescent="0.25">
      <c r="F112" s="11"/>
      <c r="G112" s="11"/>
      <c r="I112" s="12" t="str">
        <f>IF($A112="","",IF((E112="Closed"),"",(F112-TODAY())))</f>
        <v/>
      </c>
    </row>
    <row r="113" spans="1:9" x14ac:dyDescent="0.25">
      <c r="F113" s="11"/>
      <c r="G113" s="11"/>
      <c r="I113" s="12" t="str">
        <f>IF($A113="","",IF((E113="Closed"),"",(F113-TODAY())))</f>
        <v/>
      </c>
    </row>
    <row r="114" spans="1:9" x14ac:dyDescent="0.25">
      <c r="F114" s="11"/>
      <c r="G114" s="11"/>
      <c r="I114" s="12" t="str">
        <f>IF($A114="","",IF((E114="Closed"),"",(F114-TODAY())))</f>
        <v/>
      </c>
    </row>
    <row r="115" spans="1:9" x14ac:dyDescent="0.25">
      <c r="F115" s="11"/>
      <c r="G115" s="11"/>
      <c r="I115" s="12" t="str">
        <f>IF($A115="","",IF((E115="Closed"),"",(F115-TODAY())))</f>
        <v/>
      </c>
    </row>
    <row r="116" spans="1:9" x14ac:dyDescent="0.25">
      <c r="F116" s="11"/>
      <c r="G116" s="11"/>
      <c r="I116" s="12" t="str">
        <f>IF($A116="","",IF((E116="Closed"),"",(F116-TODAY())))</f>
        <v/>
      </c>
    </row>
    <row r="117" spans="1:9" x14ac:dyDescent="0.25">
      <c r="F117" s="11"/>
      <c r="G117" s="11"/>
      <c r="I117" s="12" t="str">
        <f>IF($A117="","",IF((E117="Closed"),"",(F117-TODAY())))</f>
        <v/>
      </c>
    </row>
    <row r="118" spans="1:9" x14ac:dyDescent="0.25">
      <c r="F118" s="11"/>
      <c r="G118" s="11"/>
      <c r="I118" s="12" t="str">
        <f>IF($A118="","",IF((E118="Closed"),"",(F118-TODAY())))</f>
        <v/>
      </c>
    </row>
    <row r="119" spans="1:9" x14ac:dyDescent="0.25">
      <c r="F119" s="11"/>
      <c r="G119" s="11"/>
      <c r="I119" s="12" t="str">
        <f>IF($A119="","",IF((E119="Closed"),"",(F119-TODAY())))</f>
        <v/>
      </c>
    </row>
    <row r="120" spans="1:9" x14ac:dyDescent="0.25">
      <c r="F120" s="11"/>
      <c r="G120" s="11"/>
      <c r="I120" s="12" t="str">
        <f>IF($A120="","",IF((E120="Closed"),"",(F120-TODAY())))</f>
        <v/>
      </c>
    </row>
    <row r="121" spans="1:9" x14ac:dyDescent="0.25">
      <c r="F121" s="11"/>
      <c r="G121" s="11"/>
      <c r="I121" s="12" t="str">
        <f>IF($A121="","",IF((E121="Closed"),"",(F121-TODAY())))</f>
        <v/>
      </c>
    </row>
    <row r="122" spans="1:9" x14ac:dyDescent="0.25">
      <c r="F122" s="11"/>
      <c r="G122" s="11"/>
      <c r="I122" s="12" t="str">
        <f>IF($A122="","",IF((E122="Closed"),"",(F122-TODAY())))</f>
        <v/>
      </c>
    </row>
    <row r="123" spans="1:9" x14ac:dyDescent="0.25">
      <c r="F123" s="11"/>
      <c r="G123" s="11"/>
      <c r="I123" s="12" t="str">
        <f>IF($A123="","",IF((E123="Closed"),"",(F123-TODAY())))</f>
        <v/>
      </c>
    </row>
    <row r="124" spans="1:9" x14ac:dyDescent="0.25">
      <c r="F124" s="11"/>
      <c r="G124" s="11"/>
      <c r="I124" s="12" t="str">
        <f>IF($A124="","",IF((E124="Closed"),"",(F124-TODAY())))</f>
        <v/>
      </c>
    </row>
    <row r="125" spans="1:9" x14ac:dyDescent="0.25">
      <c r="F125" s="11"/>
      <c r="G125" s="11"/>
      <c r="I125" s="12" t="str">
        <f>IF($A125="","",IF((E125="Closed"),"",(F125-TODAY())))</f>
        <v/>
      </c>
    </row>
    <row r="126" spans="1:9" x14ac:dyDescent="0.25">
      <c r="F126" s="11"/>
      <c r="G126" s="11"/>
      <c r="I126" s="12" t="str">
        <f>IF($A126="","",IF((E126="Closed"),"",(F126-TODAY())))</f>
        <v/>
      </c>
    </row>
    <row r="127" spans="1:9" x14ac:dyDescent="0.25">
      <c r="F127" s="11"/>
      <c r="G127" s="11"/>
      <c r="I127" s="12" t="str">
        <f>IF($A127="","",IF((E127="Closed"),"",(F127-TODAY())))</f>
        <v/>
      </c>
    </row>
    <row r="128" spans="1:9" x14ac:dyDescent="0.25">
      <c r="F128" s="11"/>
      <c r="G128" s="11"/>
      <c r="I128" s="12" t="str">
        <f>IF($A128="","",IF((E128="Closed"),"",(F128-TODAY())))</f>
        <v/>
      </c>
    </row>
    <row r="129" spans="1:9" x14ac:dyDescent="0.25">
      <c r="F129" s="11"/>
      <c r="G129" s="11"/>
      <c r="I129" s="12" t="str">
        <f>IF($A129="","",IF((E129="Closed"),"",(F129-TODAY())))</f>
        <v/>
      </c>
    </row>
    <row r="130" spans="1:9" x14ac:dyDescent="0.25">
      <c r="F130" s="11"/>
      <c r="G130" s="11"/>
      <c r="I130" s="12" t="str">
        <f>IF($A130="","",IF((E130="Closed"),"",(F130-TODAY())))</f>
        <v/>
      </c>
    </row>
    <row r="131" spans="1:9" x14ac:dyDescent="0.25">
      <c r="F131" s="11"/>
      <c r="G131" s="11"/>
      <c r="I131" s="12" t="str">
        <f>IF($A131="","",IF((E131="Closed"),"",(F131-TODAY())))</f>
        <v/>
      </c>
    </row>
    <row r="132" spans="1:9" x14ac:dyDescent="0.25">
      <c r="F132" s="11"/>
      <c r="G132" s="11"/>
      <c r="I132" s="12" t="str">
        <f>IF($A132="","",IF((E132="Closed"),"",(F132-TODAY())))</f>
        <v/>
      </c>
    </row>
    <row r="133" spans="1:9" x14ac:dyDescent="0.25">
      <c r="F133" s="11"/>
      <c r="G133" s="11"/>
      <c r="I133" s="12" t="str">
        <f>IF($A133="","",IF((E133="Closed"),"",(F133-TODAY())))</f>
        <v/>
      </c>
    </row>
    <row r="134" spans="1:9" x14ac:dyDescent="0.25">
      <c r="F134" s="11"/>
      <c r="G134" s="11"/>
      <c r="I134" s="12" t="str">
        <f>IF($A134="","",IF((E134="Closed"),"",(F134-TODAY())))</f>
        <v/>
      </c>
    </row>
    <row r="135" spans="1:9" x14ac:dyDescent="0.25">
      <c r="F135" s="11"/>
      <c r="G135" s="11"/>
      <c r="I135" s="12" t="str">
        <f>IF($A135="","",IF((E135="Closed"),"",(F135-TODAY())))</f>
        <v/>
      </c>
    </row>
    <row r="136" spans="1:9" x14ac:dyDescent="0.25">
      <c r="F136" s="11"/>
      <c r="G136" s="11"/>
      <c r="I136" s="12" t="str">
        <f>IF($A136="","",IF((E136="Closed"),"",(F136-TODAY())))</f>
        <v/>
      </c>
    </row>
    <row r="137" spans="1:9" x14ac:dyDescent="0.25">
      <c r="F137" s="11"/>
      <c r="G137" s="11"/>
      <c r="I137" s="12" t="str">
        <f>IF($A137="","",IF((E137="Closed"),"",(F137-TODAY())))</f>
        <v/>
      </c>
    </row>
    <row r="138" spans="1:9" x14ac:dyDescent="0.25">
      <c r="F138" s="11"/>
      <c r="G138" s="11"/>
      <c r="I138" s="12" t="str">
        <f>IF($A138="","",IF((E138="Closed"),"",(F138-TODAY())))</f>
        <v/>
      </c>
    </row>
    <row r="139" spans="1:9" x14ac:dyDescent="0.25">
      <c r="F139" s="11"/>
      <c r="G139" s="11"/>
      <c r="I139" s="12" t="str">
        <f>IF($A139="","",IF((E139="Closed"),"",(F139-TODAY())))</f>
        <v/>
      </c>
    </row>
    <row r="140" spans="1:9" x14ac:dyDescent="0.25">
      <c r="F140" s="11"/>
      <c r="G140" s="11"/>
      <c r="I140" s="12" t="str">
        <f>IF($A140="","",IF((E140="Closed"),"",(F140-TODAY())))</f>
        <v/>
      </c>
    </row>
    <row r="141" spans="1:9" x14ac:dyDescent="0.25">
      <c r="F141" s="11"/>
      <c r="G141" s="11"/>
      <c r="I141" s="12" t="str">
        <f>IF($A141="","",IF((E141="Closed"),"",(F141-TODAY())))</f>
        <v/>
      </c>
    </row>
    <row r="142" spans="1:9" x14ac:dyDescent="0.25">
      <c r="F142" s="11"/>
      <c r="G142" s="11"/>
      <c r="I142" s="12" t="str">
        <f>IF($A142="","",IF((E142="Closed"),"",(F142-TODAY())))</f>
        <v/>
      </c>
    </row>
    <row r="143" spans="1:9" x14ac:dyDescent="0.25">
      <c r="F143" s="11"/>
      <c r="G143" s="11"/>
      <c r="I143" s="12" t="str">
        <f>IF($A143="","",IF((E143="Closed"),"",(F143-TODAY())))</f>
        <v/>
      </c>
    </row>
    <row r="144" spans="1:9" x14ac:dyDescent="0.25">
      <c r="F144" s="11"/>
      <c r="G144" s="11"/>
      <c r="I144" s="12" t="str">
        <f>IF($A144="","",IF((E144="Closed"),"",(F144-TODAY())))</f>
        <v/>
      </c>
    </row>
    <row r="145" spans="1:9" x14ac:dyDescent="0.25">
      <c r="F145" s="11"/>
      <c r="G145" s="11"/>
      <c r="I145" s="12" t="str">
        <f>IF($A145="","",IF((E145="Closed"),"",(F145-TODAY())))</f>
        <v/>
      </c>
    </row>
    <row r="146" spans="1:9" x14ac:dyDescent="0.25">
      <c r="F146" s="11"/>
      <c r="G146" s="11"/>
      <c r="I146" s="12" t="str">
        <f>IF($A146="","",IF((E146="Closed"),"",(F146-TODAY())))</f>
        <v/>
      </c>
    </row>
    <row r="147" spans="1:9" x14ac:dyDescent="0.25">
      <c r="F147" s="11"/>
      <c r="G147" s="11"/>
      <c r="I147" s="12" t="str">
        <f>IF($A147="","",IF((E147="Closed"),"",(F147-TODAY())))</f>
        <v/>
      </c>
    </row>
    <row r="148" spans="1:9" x14ac:dyDescent="0.25">
      <c r="F148" s="11"/>
      <c r="G148" s="11"/>
      <c r="I148" s="12" t="str">
        <f>IF($A148="","",IF((E148="Closed"),"",(F148-TODAY())))</f>
        <v/>
      </c>
    </row>
    <row r="149" spans="1:9" x14ac:dyDescent="0.25">
      <c r="F149" s="11"/>
      <c r="G149" s="11"/>
      <c r="I149" s="12" t="str">
        <f>IF($A149="","",IF((E149="Closed"),"",(F149-TODAY())))</f>
        <v/>
      </c>
    </row>
    <row r="150" spans="1:9" x14ac:dyDescent="0.25">
      <c r="F150" s="11"/>
      <c r="G150" s="11"/>
      <c r="I150" s="12" t="str">
        <f>IF($A150="","",IF((E150="Closed"),"",(F150-TODAY())))</f>
        <v/>
      </c>
    </row>
    <row r="151" spans="1:9" x14ac:dyDescent="0.25">
      <c r="F151" s="11"/>
      <c r="G151" s="11"/>
      <c r="I151" s="12" t="str">
        <f>IF($A151="","",IF((E151="Closed"),"",(F151-TODAY())))</f>
        <v/>
      </c>
    </row>
    <row r="152" spans="1:9" x14ac:dyDescent="0.25">
      <c r="F152" s="11"/>
      <c r="G152" s="11"/>
      <c r="I152" s="12" t="str">
        <f>IF($A152="","",IF((E152="Closed"),"",(F152-TODAY())))</f>
        <v/>
      </c>
    </row>
    <row r="153" spans="1:9" x14ac:dyDescent="0.25">
      <c r="F153" s="11"/>
      <c r="G153" s="11"/>
      <c r="I153" s="12" t="str">
        <f>IF($A153="","",IF((E153="Closed"),"",(F153-TODAY())))</f>
        <v/>
      </c>
    </row>
    <row r="154" spans="1:9" x14ac:dyDescent="0.25">
      <c r="F154" s="11"/>
      <c r="G154" s="11"/>
      <c r="I154" s="12" t="str">
        <f>IF($A154="","",IF((E154="Closed"),"",(F154-TODAY())))</f>
        <v/>
      </c>
    </row>
    <row r="155" spans="1:9" x14ac:dyDescent="0.25">
      <c r="F155" s="11"/>
      <c r="G155" s="11"/>
      <c r="I155" s="12" t="str">
        <f>IF($A155="","",IF((E155="Closed"),"",(F155-TODAY())))</f>
        <v/>
      </c>
    </row>
    <row r="156" spans="1:9" x14ac:dyDescent="0.25">
      <c r="F156" s="11"/>
      <c r="G156" s="11"/>
      <c r="I156" s="12" t="str">
        <f>IF($A156="","",IF((E156="Closed"),"",(F156-TODAY())))</f>
        <v/>
      </c>
    </row>
    <row r="157" spans="1:9" x14ac:dyDescent="0.25">
      <c r="F157" s="11"/>
      <c r="G157" s="11"/>
      <c r="I157" s="12" t="str">
        <f>IF($A157="","",IF((E157="Closed"),"",(F157-TODAY())))</f>
        <v/>
      </c>
    </row>
    <row r="158" spans="1:9" x14ac:dyDescent="0.25">
      <c r="F158" s="11"/>
      <c r="G158" s="11"/>
      <c r="I158" s="12" t="str">
        <f>IF($A158="","",IF((E158="Closed"),"",(F158-TODAY())))</f>
        <v/>
      </c>
    </row>
    <row r="159" spans="1:9" x14ac:dyDescent="0.25">
      <c r="F159" s="11"/>
      <c r="G159" s="11"/>
      <c r="I159" s="12" t="str">
        <f>IF($A159="","",IF((E159="Closed"),"",(F159-TODAY())))</f>
        <v/>
      </c>
    </row>
    <row r="160" spans="1:9" x14ac:dyDescent="0.25">
      <c r="F160" s="11"/>
      <c r="G160" s="11"/>
      <c r="I160" s="12" t="str">
        <f>IF($A160="","",IF((E160="Closed"),"",(F160-TODAY())))</f>
        <v/>
      </c>
    </row>
    <row r="161" spans="1:9" x14ac:dyDescent="0.25">
      <c r="F161" s="11"/>
      <c r="G161" s="11"/>
      <c r="I161" s="12" t="str">
        <f>IF($A161="","",IF((E161="Closed"),"",(F161-TODAY())))</f>
        <v/>
      </c>
    </row>
    <row r="162" spans="1:9" x14ac:dyDescent="0.25">
      <c r="F162" s="11"/>
      <c r="G162" s="11"/>
      <c r="I162" s="12" t="str">
        <f>IF($A162="","",IF((E162="Closed"),"",(F162-TODAY())))</f>
        <v/>
      </c>
    </row>
    <row r="163" spans="1:9" x14ac:dyDescent="0.25">
      <c r="F163" s="11"/>
      <c r="G163" s="11"/>
      <c r="I163" s="12" t="str">
        <f>IF($A163="","",IF((E163="Closed"),"",(F163-TODAY())))</f>
        <v/>
      </c>
    </row>
    <row r="164" spans="1:9" x14ac:dyDescent="0.25">
      <c r="F164" s="11"/>
      <c r="G164" s="11"/>
      <c r="I164" s="12" t="str">
        <f>IF($A164="","",IF((E164="Closed"),"",(F164-TODAY())))</f>
        <v/>
      </c>
    </row>
    <row r="165" spans="1:9" x14ac:dyDescent="0.25">
      <c r="F165" s="11"/>
      <c r="G165" s="11"/>
      <c r="I165" s="12" t="str">
        <f>IF($A165="","",IF((E165="Closed"),"",(F165-TODAY())))</f>
        <v/>
      </c>
    </row>
    <row r="166" spans="1:9" x14ac:dyDescent="0.25">
      <c r="F166" s="11"/>
      <c r="G166" s="11"/>
      <c r="I166" s="12" t="str">
        <f>IF($A166="","",IF((E166="Closed"),"",(F166-TODAY())))</f>
        <v/>
      </c>
    </row>
    <row r="167" spans="1:9" x14ac:dyDescent="0.25">
      <c r="F167" s="11"/>
      <c r="G167" s="11"/>
      <c r="I167" s="12" t="str">
        <f>IF($A167="","",IF((E167="Closed"),"",(F167-TODAY())))</f>
        <v/>
      </c>
    </row>
    <row r="168" spans="1:9" x14ac:dyDescent="0.25">
      <c r="F168" s="11"/>
      <c r="G168" s="11"/>
      <c r="I168" s="12" t="str">
        <f>IF($A168="","",IF((E168="Closed"),"",(F168-TODAY())))</f>
        <v/>
      </c>
    </row>
    <row r="169" spans="1:9" x14ac:dyDescent="0.25">
      <c r="F169" s="11"/>
      <c r="G169" s="11"/>
      <c r="I169" s="12" t="str">
        <f>IF($A169="","",IF((E169="Closed"),"",(F169-TODAY())))</f>
        <v/>
      </c>
    </row>
    <row r="170" spans="1:9" x14ac:dyDescent="0.25">
      <c r="F170" s="11"/>
      <c r="G170" s="11"/>
      <c r="I170" s="12" t="str">
        <f>IF($A170="","",IF((E170="Closed"),"",(F170-TODAY())))</f>
        <v/>
      </c>
    </row>
    <row r="171" spans="1:9" x14ac:dyDescent="0.25">
      <c r="F171" s="11"/>
      <c r="G171" s="11"/>
      <c r="I171" s="12" t="str">
        <f>IF($A171="","",IF((E171="Closed"),"",(F171-TODAY())))</f>
        <v/>
      </c>
    </row>
    <row r="172" spans="1:9" x14ac:dyDescent="0.25">
      <c r="F172" s="11"/>
      <c r="G172" s="11"/>
      <c r="I172" s="12" t="str">
        <f>IF($A172="","",IF((E172="Closed"),"",(F172-TODAY())))</f>
        <v/>
      </c>
    </row>
    <row r="173" spans="1:9" x14ac:dyDescent="0.25">
      <c r="F173" s="11"/>
      <c r="G173" s="11"/>
      <c r="I173" s="12" t="str">
        <f>IF($A173="","",IF((E173="Closed"),"",(F173-TODAY())))</f>
        <v/>
      </c>
    </row>
    <row r="174" spans="1:9" x14ac:dyDescent="0.25">
      <c r="F174" s="11"/>
      <c r="G174" s="11"/>
      <c r="I174" s="12" t="str">
        <f>IF($A174="","",IF((E174="Closed"),"",(F174-TODAY())))</f>
        <v/>
      </c>
    </row>
    <row r="175" spans="1:9" x14ac:dyDescent="0.25">
      <c r="F175" s="11"/>
      <c r="G175" s="11"/>
      <c r="I175" s="12" t="str">
        <f>IF($A175="","",IF((E175="Closed"),"",(F175-TODAY())))</f>
        <v/>
      </c>
    </row>
    <row r="176" spans="1:9" x14ac:dyDescent="0.25">
      <c r="F176" s="11"/>
      <c r="G176" s="11"/>
      <c r="I176" s="12" t="str">
        <f>IF($A176="","",IF((E176="Closed"),"",(F176-TODAY())))</f>
        <v/>
      </c>
    </row>
    <row r="177" spans="1:9" x14ac:dyDescent="0.25">
      <c r="F177" s="11"/>
      <c r="G177" s="11"/>
      <c r="I177" s="12" t="str">
        <f>IF($A177="","",IF((E177="Closed"),"",(F177-TODAY())))</f>
        <v/>
      </c>
    </row>
    <row r="178" spans="1:9" x14ac:dyDescent="0.25">
      <c r="F178" s="11"/>
      <c r="G178" s="11"/>
      <c r="I178" s="12" t="str">
        <f>IF($A178="","",IF((E178="Closed"),"",(F178-TODAY())))</f>
        <v/>
      </c>
    </row>
    <row r="179" spans="1:9" x14ac:dyDescent="0.25">
      <c r="F179" s="11"/>
      <c r="G179" s="11"/>
      <c r="I179" s="12" t="str">
        <f>IF($A179="","",IF((E179="Closed"),"",(F179-TODAY())))</f>
        <v/>
      </c>
    </row>
    <row r="180" spans="1:9" x14ac:dyDescent="0.25">
      <c r="F180" s="11"/>
      <c r="G180" s="11"/>
      <c r="I180" s="12" t="str">
        <f>IF($A180="","",IF((E180="Closed"),"",(F180-TODAY())))</f>
        <v/>
      </c>
    </row>
    <row r="181" spans="1:9" x14ac:dyDescent="0.25">
      <c r="F181" s="11"/>
      <c r="G181" s="11"/>
      <c r="I181" s="12" t="str">
        <f>IF($A181="","",IF((E181="Closed"),"",(F181-TODAY())))</f>
        <v/>
      </c>
    </row>
    <row r="182" spans="1:9" x14ac:dyDescent="0.25">
      <c r="F182" s="11"/>
      <c r="G182" s="11"/>
      <c r="I182" s="12" t="str">
        <f>IF($A182="","",IF((E182="Closed"),"",(F182-TODAY())))</f>
        <v/>
      </c>
    </row>
    <row r="183" spans="1:9" x14ac:dyDescent="0.25">
      <c r="F183" s="11"/>
      <c r="G183" s="11"/>
      <c r="I183" s="12" t="str">
        <f>IF($A183="","",IF((E183="Closed"),"",(F183-TODAY())))</f>
        <v/>
      </c>
    </row>
    <row r="184" spans="1:9" x14ac:dyDescent="0.25">
      <c r="F184" s="11"/>
      <c r="G184" s="11"/>
      <c r="I184" s="12" t="str">
        <f>IF($A184="","",IF((E184="Closed"),"",(F184-TODAY())))</f>
        <v/>
      </c>
    </row>
    <row r="185" spans="1:9" x14ac:dyDescent="0.25">
      <c r="F185" s="11"/>
      <c r="G185" s="11"/>
      <c r="I185" s="12" t="str">
        <f>IF($A185="","",IF((E185="Closed"),"",(F185-TODAY())))</f>
        <v/>
      </c>
    </row>
    <row r="186" spans="1:9" x14ac:dyDescent="0.25">
      <c r="F186" s="11"/>
      <c r="G186" s="11"/>
      <c r="I186" s="12" t="str">
        <f>IF($A186="","",IF((E186="Closed"),"",(F186-TODAY())))</f>
        <v/>
      </c>
    </row>
    <row r="187" spans="1:9" x14ac:dyDescent="0.25">
      <c r="F187" s="11"/>
      <c r="G187" s="11"/>
      <c r="I187" s="12" t="str">
        <f>IF($A187="","",IF((E187="Closed"),"",(F187-TODAY())))</f>
        <v/>
      </c>
    </row>
    <row r="188" spans="1:9" x14ac:dyDescent="0.25">
      <c r="F188" s="11"/>
      <c r="G188" s="11"/>
      <c r="I188" s="12" t="str">
        <f>IF($A188="","",IF((E188="Closed"),"",(F188-TODAY())))</f>
        <v/>
      </c>
    </row>
    <row r="189" spans="1:9" x14ac:dyDescent="0.25">
      <c r="F189" s="11"/>
      <c r="G189" s="11"/>
      <c r="I189" s="12" t="str">
        <f>IF($A189="","",IF((E189="Closed"),"",(F189-TODAY())))</f>
        <v/>
      </c>
    </row>
    <row r="190" spans="1:9" x14ac:dyDescent="0.25">
      <c r="F190" s="11"/>
      <c r="G190" s="11"/>
      <c r="I190" s="12" t="str">
        <f>IF($A190="","",IF((E190="Closed"),"",(F190-TODAY())))</f>
        <v/>
      </c>
    </row>
    <row r="191" spans="1:9" x14ac:dyDescent="0.25">
      <c r="F191" s="11"/>
      <c r="G191" s="11"/>
      <c r="I191" s="12" t="str">
        <f>IF($A191="","",IF((E191="Closed"),"",(F191-TODAY())))</f>
        <v/>
      </c>
    </row>
    <row r="192" spans="1:9" x14ac:dyDescent="0.25">
      <c r="F192" s="11"/>
      <c r="G192" s="11"/>
      <c r="I192" s="12" t="str">
        <f>IF($A192="","",IF((E192="Closed"),"",(F192-TODAY())))</f>
        <v/>
      </c>
    </row>
    <row r="193" spans="1:9" x14ac:dyDescent="0.25">
      <c r="F193" s="11"/>
      <c r="G193" s="11"/>
      <c r="I193" s="12" t="str">
        <f>IF($A193="","",IF((E193="Closed"),"",(F193-TODAY())))</f>
        <v/>
      </c>
    </row>
    <row r="194" spans="1:9" x14ac:dyDescent="0.25">
      <c r="F194" s="11"/>
      <c r="G194" s="11"/>
      <c r="I194" s="12" t="str">
        <f>IF($A194="","",IF((E194="Closed"),"",(F194-TODAY())))</f>
        <v/>
      </c>
    </row>
    <row r="195" spans="1:9" x14ac:dyDescent="0.25">
      <c r="F195" s="11"/>
      <c r="G195" s="11"/>
      <c r="I195" s="12" t="str">
        <f>IF($A195="","",IF((E195="Closed"),"",(F195-TODAY())))</f>
        <v/>
      </c>
    </row>
    <row r="196" spans="1:9" x14ac:dyDescent="0.25">
      <c r="F196" s="11"/>
      <c r="G196" s="11"/>
      <c r="I196" s="12" t="str">
        <f>IF($A196="","",IF((E196="Closed"),"",(F196-TODAY())))</f>
        <v/>
      </c>
    </row>
    <row r="197" spans="1:9" x14ac:dyDescent="0.25">
      <c r="F197" s="11"/>
      <c r="G197" s="11"/>
      <c r="I197" s="12" t="str">
        <f>IF($A197="","",IF((E197="Closed"),"",(F197-TODAY())))</f>
        <v/>
      </c>
    </row>
    <row r="198" spans="1:9" x14ac:dyDescent="0.25">
      <c r="F198" s="11"/>
      <c r="G198" s="11"/>
      <c r="I198" s="12" t="str">
        <f>IF($A198="","",IF((E198="Closed"),"",(F198-TODAY())))</f>
        <v/>
      </c>
    </row>
    <row r="199" spans="1:9" x14ac:dyDescent="0.25">
      <c r="F199" s="11"/>
      <c r="G199" s="11"/>
      <c r="I199" s="12" t="str">
        <f>IF($A199="","",IF((E199="Closed"),"",(F199-TODAY())))</f>
        <v/>
      </c>
    </row>
    <row r="200" spans="1:9" x14ac:dyDescent="0.25">
      <c r="F200" s="11"/>
      <c r="G200" s="11"/>
      <c r="I200" s="12" t="str">
        <f>IF($A200="","",IF((E200="Closed"),"",(F200-TODAY())))</f>
        <v/>
      </c>
    </row>
    <row r="201" spans="1:9" x14ac:dyDescent="0.25">
      <c r="F201" s="11"/>
      <c r="G201" s="11"/>
      <c r="I201" s="12" t="str">
        <f>IF($A201="","",IF((E201="Closed"),"",(F201-TODAY())))</f>
        <v/>
      </c>
    </row>
  </sheetData>
  <autoFilter ref="A1:I1"/>
  <conditionalFormatting sqref="F2:F201">
    <cfRule type="expression" dxfId="0" priority="1">
      <formula>AND(F2&lt;&gt;"",F2&lt;TODAY(),NOT(OR($E2="Closed")))</formula>
    </cfRule>
  </conditionalFormatting>
  <conditionalFormatting sqref="I2:I201">
    <cfRule type="expression" dxfId="1" priority="1">
      <formula>AND(I2&lt;&gt;"",I2&lt;7)</formula>
    </cfRule>
  </conditionalFormatting>
  <dataValidations count="4">
    <dataValidation type="list" allowBlank="1" showErrorMessage="1" errorTitle="Pick from the list" error="Choose one of: Conventional, FHA, VA, USDA, Jumbo" sqref="D2:D201">
      <formula1>"Conventional,FHA,VA,USDA,Jumbo"</formula1>
    </dataValidation>
    <dataValidation type="list" allowBlank="1" showErrorMessage="1" errorTitle="Pick from the list" error="Choose one of: Setup, Processing, Submitted to UW, Conditions, Clear to close, Closed" sqref="E2:E201">
      <formula1>"Setup,Processing,Submitted to UW,Conditions,Clear to close,Closed"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ate" operator="greaterThan" allowBlank="1" showErrorMessage="1" errorTitle="Date expected" error="Enter a date, e.g. 10/15/2026." sqref="G2:G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46</v>
      </c>
      <c r="B1" s="13" t="s">
        <v>47</v>
      </c>
      <c r="C1" s="13" t="s">
        <v>48</v>
      </c>
    </row>
    <row r="2" spans="1:3" x14ac:dyDescent="0.25">
      <c r="A2" s="14" t="s">
        <v>49</v>
      </c>
      <c r="B2" s="15"/>
      <c r="C2" s="15"/>
    </row>
    <row r="3" spans="1:2" x14ac:dyDescent="0.25">
      <c r="A3" t="s">
        <v>50</v>
      </c>
      <c r="B3" s="16">
        <f>COUNTA('Loans'!$A$2:$A$201)</f>
        <v>5</v>
      </c>
    </row>
    <row r="4" spans="1:2" x14ac:dyDescent="0.25">
      <c r="A4" t="s">
        <v>51</v>
      </c>
      <c r="B4" s="16">
        <f>COUNTIFS('Loans'!$F$2:$F$201,("&lt;"&amp;TODAY()),'Loans'!$E$2:$E$201,"&lt;&gt;Closed")</f>
        <v>0</v>
      </c>
    </row>
    <row r="5" spans="1:3" x14ac:dyDescent="0.25">
      <c r="A5" s="14" t="s">
        <v>52</v>
      </c>
      <c r="B5" s="15"/>
      <c r="C5" s="15"/>
    </row>
    <row r="6" spans="1:2" x14ac:dyDescent="0.25">
      <c r="A6" t="s">
        <v>53</v>
      </c>
      <c r="B6" s="16">
        <f>COUNTIF('Loans'!$E$2:$E$201,"Setup")</f>
        <v>0</v>
      </c>
    </row>
    <row r="7" spans="1:2" x14ac:dyDescent="0.25">
      <c r="A7" t="s">
        <v>54</v>
      </c>
      <c r="B7" s="16">
        <f>COUNTIF('Loans'!$E$2:$E$201,"Processing")</f>
        <v>1</v>
      </c>
    </row>
    <row r="8" spans="1:2" x14ac:dyDescent="0.25">
      <c r="A8" t="s">
        <v>55</v>
      </c>
      <c r="B8" s="16">
        <f>COUNTIF('Loans'!$E$2:$E$201,"Submitted to UW")</f>
        <v>1</v>
      </c>
    </row>
    <row r="9" spans="1:2" x14ac:dyDescent="0.25">
      <c r="A9" t="s">
        <v>56</v>
      </c>
      <c r="B9" s="16">
        <f>COUNTIF('Loans'!$E$2:$E$201,"Conditions")</f>
        <v>1</v>
      </c>
    </row>
    <row r="10" spans="1:2" x14ac:dyDescent="0.25">
      <c r="A10" t="s">
        <v>57</v>
      </c>
      <c r="B10" s="16">
        <f>COUNTIF('Loans'!$E$2:$E$201,"Clear to close")</f>
        <v>1</v>
      </c>
    </row>
    <row r="11" spans="1:2" x14ac:dyDescent="0.25">
      <c r="A11" t="s">
        <v>58</v>
      </c>
      <c r="B11" s="16">
        <f>COUNTIF('Loans'!$E$2:$E$201,"Closed")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Loans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