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ipelin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<sst xmlns="http://schemas.openxmlformats.org/spreadsheetml/2006/main" count="64" uniqueCount="59">
  <si>
    <t>Mortgage Closing Calendar</t>
  </si>
  <si>
    <t>A free closing calendar for mortgage processors: track closings by loan and date with clear-to-close and funding status in Sheets or Excel.</t>
  </si>
  <si>
    <t>Quick start</t>
  </si>
  <si>
    <t>Open the Pipeline tab and replace the sample rows with your own — one row per entry. Formulas fill in automatically for new rows.</t>
  </si>
  <si>
    <t>The Closing Disclosure must reach the borrower at least 3 business days before closing (TRID); CD sent by turns red if it passes.</t>
  </si>
  <si>
    <t>Use loan numbers and borrower references only; borrower data stays in your LOS.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</si>
  <si>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</si>
  <si>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</si>
  <si>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</si>
  <si>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</si>
  <si>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</si>
  <si>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</si>
  <si>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</si>
  <si>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Closing date</t>
  </si>
  <si>
    <t>Loan #</t>
  </si>
  <si>
    <t>Borrower ref</t>
  </si>
  <si>
    <t>Loan type</t>
  </si>
  <si>
    <t>Processor</t>
  </si>
  <si>
    <t>CD sent by</t>
  </si>
  <si>
    <t>Status</t>
  </si>
  <si>
    <t>Days to close</t>
  </si>
  <si>
    <t>LN-88214</t>
  </si>
  <si>
    <t>B-1042</t>
  </si>
  <si>
    <t>Conventional</t>
  </si>
  <si>
    <t>Erin</t>
  </si>
  <si>
    <t>Clear to close</t>
  </si>
  <si>
    <t>LN-88230</t>
  </si>
  <si>
    <t>B-1061</t>
  </si>
  <si>
    <t>FHA</t>
  </si>
  <si>
    <t>Conditional approval</t>
  </si>
  <si>
    <t>LN-88251</t>
  </si>
  <si>
    <t>B-1077</t>
  </si>
  <si>
    <t>VA</t>
  </si>
  <si>
    <t>Marco</t>
  </si>
  <si>
    <t>Processing</t>
  </si>
  <si>
    <t>LN-88199</t>
  </si>
  <si>
    <t>B-1033</t>
  </si>
  <si>
    <t>Refinance</t>
  </si>
  <si>
    <t>Docs out</t>
  </si>
  <si>
    <t>LN-88266</t>
  </si>
  <si>
    <t>B-1090</t>
  </si>
  <si>
    <t>Jumbo</t>
  </si>
  <si>
    <t>Suspended</t>
  </si>
  <si>
    <t>LN-88180</t>
  </si>
  <si>
    <t>B-1012</t>
  </si>
  <si>
    <t>Funded</t>
  </si>
  <si>
    <t>Item</t>
  </si>
  <si>
    <t>Value</t>
  </si>
  <si>
    <t>Notes</t>
  </si>
  <si>
    <t>Overview</t>
  </si>
  <si>
    <t>Entries</t>
  </si>
  <si>
    <t>Overdue (cd sent by)</t>
  </si>
  <si>
    <t>By status</t>
  </si>
  <si>
    <t>Status: Processing</t>
  </si>
  <si>
    <t>Status: Conditional approval</t>
  </si>
  <si>
    <t>Status: Clear to close</t>
  </si>
  <si>
    <t>Status: Docs out</t>
  </si>
  <si>
    <t>Status: Funded</t>
  </si>
  <si>
    <t>Status: Suspended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</si>
</sst>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3" width="24" customWidth="1"/>
    <col min="4" max="4" width="16" customWidth="1"/>
    <col min="5" max="5" width="24" customWidth="1"/>
    <col min="6" max="6" width="14" customWidth="1"/>
    <col min="7" max="8" width="16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46312</v>
      </c>
      <c r="B2" t="s">
        <v>21</v>
      </c>
      <c r="C2" t="s">
        <v>22</v>
      </c>
      <c r="D2" t="s">
        <v>23</v>
      </c>
      <c r="E2" t="s">
        <v>24</v>
      </c>
      <c r="F2" s="11">
        <v>46309</v>
      </c>
      <c r="G2" t="s">
        <v>25</v>
      </c>
      <c r="H2" s="12">
        <f>IF($A2="","",IF((G2="Funded"),"",(A2-TODAY())))</f>
        <v>5</v>
      </c>
    </row>
    <row r="3" spans="1:8" x14ac:dyDescent="0.25">
      <c r="A3" s="11">
        <v>46314</v>
      </c>
      <c r="B3" t="s">
        <v>26</v>
      </c>
      <c r="C3" t="s">
        <v>27</v>
      </c>
      <c r="D3" t="s">
        <v>28</v>
      </c>
      <c r="E3" t="s">
        <v>24</v>
      </c>
      <c r="F3" s="11">
        <v>46311</v>
      </c>
      <c r="G3" t="s">
        <v>29</v>
      </c>
      <c r="H3" s="12">
        <f>IF($A3="","",IF((G3="Funded"),"",(A3-TODAY())))</f>
        <v>7</v>
      </c>
    </row>
    <row r="4" spans="1:8" x14ac:dyDescent="0.25">
      <c r="A4" s="11">
        <v>46317</v>
      </c>
      <c r="B4" t="s">
        <v>30</v>
      </c>
      <c r="C4" t="s">
        <v>31</v>
      </c>
      <c r="D4" t="s">
        <v>32</v>
      </c>
      <c r="E4" t="s">
        <v>33</v>
      </c>
      <c r="F4" s="11">
        <v>46314</v>
      </c>
      <c r="G4" t="s">
        <v>34</v>
      </c>
      <c r="H4" s="12">
        <f>IF($A4="","",IF((G4="Funded"),"",(A4-TODAY())))</f>
        <v>10</v>
      </c>
    </row>
    <row r="5" spans="1:8" x14ac:dyDescent="0.25">
      <c r="A5" s="11">
        <v>46310</v>
      </c>
      <c r="B5" t="s">
        <v>35</v>
      </c>
      <c r="C5" t="s">
        <v>36</v>
      </c>
      <c r="D5" t="s">
        <v>37</v>
      </c>
      <c r="E5" t="s">
        <v>33</v>
      </c>
      <c r="F5" s="11">
        <v>46307</v>
      </c>
      <c r="G5" t="s">
        <v>38</v>
      </c>
      <c r="H5" s="12">
        <f>IF($A5="","",IF((G5="Funded"),"",(A5-TODAY())))</f>
        <v>3</v>
      </c>
    </row>
    <row r="6" spans="1:8" x14ac:dyDescent="0.25">
      <c r="A6" s="11">
        <v>46320</v>
      </c>
      <c r="B6" t="s">
        <v>39</v>
      </c>
      <c r="C6" t="s">
        <v>40</v>
      </c>
      <c r="D6" t="s">
        <v>41</v>
      </c>
      <c r="E6" t="s">
        <v>24</v>
      </c>
      <c r="F6" s="11">
        <v>46317</v>
      </c>
      <c r="G6" t="s">
        <v>42</v>
      </c>
      <c r="H6" s="12">
        <f>IF($A6="","",IF((G6="Funded"),"",(A6-TODAY())))</f>
        <v>13</v>
      </c>
    </row>
    <row r="7" spans="1:8" x14ac:dyDescent="0.25">
      <c r="A7" s="11">
        <v>46307</v>
      </c>
      <c r="B7" t="s">
        <v>43</v>
      </c>
      <c r="C7" t="s">
        <v>44</v>
      </c>
      <c r="D7" t="s">
        <v>23</v>
      </c>
      <c r="E7" t="s">
        <v>33</v>
      </c>
      <c r="F7" s="11">
        <v>46304</v>
      </c>
      <c r="G7" t="s">
        <v>45</v>
      </c>
      <c r="H7" s="12" t="str">
        <f>IF($A7="","",IF((G7="Funded"),"",(A7-TODAY())))</f>
        <v/>
      </c>
    </row>
    <row r="8" spans="1:8" x14ac:dyDescent="0.25">
      <c r="A8" s="11"/>
      <c r="F8" s="11"/>
      <c r="H8" s="12" t="str">
        <f>IF($A8="","",IF((G8="Funded"),"",(A8-TODAY())))</f>
        <v/>
      </c>
    </row>
    <row r="9" spans="1:8" x14ac:dyDescent="0.25">
      <c r="A9" s="11"/>
      <c r="F9" s="11"/>
      <c r="H9" s="12" t="str">
        <f>IF($A9="","",IF((G9="Funded"),"",(A9-TODAY())))</f>
        <v/>
      </c>
    </row>
    <row r="10" spans="1:8" x14ac:dyDescent="0.25">
      <c r="A10" s="11"/>
      <c r="F10" s="11"/>
      <c r="H10" s="12" t="str">
        <f>IF($A10="","",IF((G10="Funded"),"",(A10-TODAY())))</f>
        <v/>
      </c>
    </row>
    <row r="11" spans="1:8" x14ac:dyDescent="0.25">
      <c r="A11" s="11"/>
      <c r="F11" s="11"/>
      <c r="H11" s="12" t="str">
        <f>IF($A11="","",IF((G11="Funded"),"",(A11-TODAY())))</f>
        <v/>
      </c>
    </row>
    <row r="12" spans="1:8" x14ac:dyDescent="0.25">
      <c r="A12" s="11"/>
      <c r="F12" s="11"/>
      <c r="H12" s="12" t="str">
        <f>IF($A12="","",IF((G12="Funded"),"",(A12-TODAY())))</f>
        <v/>
      </c>
    </row>
    <row r="13" spans="1:8" x14ac:dyDescent="0.25">
      <c r="A13" s="11"/>
      <c r="F13" s="11"/>
      <c r="H13" s="12" t="str">
        <f>IF($A13="","",IF((G13="Funded"),"",(A13-TODAY())))</f>
        <v/>
      </c>
    </row>
    <row r="14" spans="1:8" x14ac:dyDescent="0.25">
      <c r="A14" s="11"/>
      <c r="F14" s="11"/>
      <c r="H14" s="12" t="str">
        <f>IF($A14="","",IF((G14="Funded"),"",(A14-TODAY())))</f>
        <v/>
      </c>
    </row>
    <row r="15" spans="1:8" x14ac:dyDescent="0.25">
      <c r="A15" s="11"/>
      <c r="F15" s="11"/>
      <c r="H15" s="12" t="str">
        <f>IF($A15="","",IF((G15="Funded"),"",(A15-TODAY())))</f>
        <v/>
      </c>
    </row>
    <row r="16" spans="1:8" x14ac:dyDescent="0.25">
      <c r="A16" s="11"/>
      <c r="F16" s="11"/>
      <c r="H16" s="12" t="str">
        <f>IF($A16="","",IF((G16="Funded"),"",(A16-TODAY())))</f>
        <v/>
      </c>
    </row>
    <row r="17" spans="1:8" x14ac:dyDescent="0.25">
      <c r="A17" s="11"/>
      <c r="F17" s="11"/>
      <c r="H17" s="12" t="str">
        <f>IF($A17="","",IF((G17="Funded"),"",(A17-TODAY())))</f>
        <v/>
      </c>
    </row>
    <row r="18" spans="1:8" x14ac:dyDescent="0.25">
      <c r="A18" s="11"/>
      <c r="F18" s="11"/>
      <c r="H18" s="12" t="str">
        <f>IF($A18="","",IF((G18="Funded"),"",(A18-TODAY())))</f>
        <v/>
      </c>
    </row>
    <row r="19" spans="1:8" x14ac:dyDescent="0.25">
      <c r="A19" s="11"/>
      <c r="F19" s="11"/>
      <c r="H19" s="12" t="str">
        <f>IF($A19="","",IF((G19="Funded"),"",(A19-TODAY())))</f>
        <v/>
      </c>
    </row>
    <row r="20" spans="1:8" x14ac:dyDescent="0.25">
      <c r="A20" s="11"/>
      <c r="F20" s="11"/>
      <c r="H20" s="12" t="str">
        <f>IF($A20="","",IF((G20="Funded"),"",(A20-TODAY())))</f>
        <v/>
      </c>
    </row>
    <row r="21" spans="1:8" x14ac:dyDescent="0.25">
      <c r="A21" s="11"/>
      <c r="F21" s="11"/>
      <c r="H21" s="12" t="str">
        <f>IF($A21="","",IF((G21="Funded"),"",(A21-TODAY())))</f>
        <v/>
      </c>
    </row>
    <row r="22" spans="1:8" x14ac:dyDescent="0.25">
      <c r="A22" s="11"/>
      <c r="F22" s="11"/>
      <c r="H22" s="12" t="str">
        <f>IF($A22="","",IF((G22="Funded"),"",(A22-TODAY())))</f>
        <v/>
      </c>
    </row>
    <row r="23" spans="1:8" x14ac:dyDescent="0.25">
      <c r="A23" s="11"/>
      <c r="F23" s="11"/>
      <c r="H23" s="12" t="str">
        <f>IF($A23="","",IF((G23="Funded"),"",(A23-TODAY())))</f>
        <v/>
      </c>
    </row>
    <row r="24" spans="1:8" x14ac:dyDescent="0.25">
      <c r="A24" s="11"/>
      <c r="F24" s="11"/>
      <c r="H24" s="12" t="str">
        <f>IF($A24="","",IF((G24="Funded"),"",(A24-TODAY())))</f>
        <v/>
      </c>
    </row>
    <row r="25" spans="1:8" x14ac:dyDescent="0.25">
      <c r="A25" s="11"/>
      <c r="F25" s="11"/>
      <c r="H25" s="12" t="str">
        <f>IF($A25="","",IF((G25="Funded"),"",(A25-TODAY())))</f>
        <v/>
      </c>
    </row>
    <row r="26" spans="1:8" x14ac:dyDescent="0.25">
      <c r="A26" s="11"/>
      <c r="F26" s="11"/>
      <c r="H26" s="12" t="str">
        <f>IF($A26="","",IF((G26="Funded"),"",(A26-TODAY())))</f>
        <v/>
      </c>
    </row>
    <row r="27" spans="1:8" x14ac:dyDescent="0.25">
      <c r="A27" s="11"/>
      <c r="F27" s="11"/>
      <c r="H27" s="12" t="str">
        <f>IF($A27="","",IF((G27="Funded"),"",(A27-TODAY())))</f>
        <v/>
      </c>
    </row>
    <row r="28" spans="1:8" x14ac:dyDescent="0.25">
      <c r="A28" s="11"/>
      <c r="F28" s="11"/>
      <c r="H28" s="12" t="str">
        <f>IF($A28="","",IF((G28="Funded"),"",(A28-TODAY())))</f>
        <v/>
      </c>
    </row>
    <row r="29" spans="1:8" x14ac:dyDescent="0.25">
      <c r="A29" s="11"/>
      <c r="F29" s="11"/>
      <c r="H29" s="12" t="str">
        <f>IF($A29="","",IF((G29="Funded"),"",(A29-TODAY())))</f>
        <v/>
      </c>
    </row>
    <row r="30" spans="1:8" x14ac:dyDescent="0.25">
      <c r="A30" s="11"/>
      <c r="F30" s="11"/>
      <c r="H30" s="12" t="str">
        <f>IF($A30="","",IF((G30="Funded"),"",(A30-TODAY())))</f>
        <v/>
      </c>
    </row>
    <row r="31" spans="1:8" x14ac:dyDescent="0.25">
      <c r="A31" s="11"/>
      <c r="F31" s="11"/>
      <c r="H31" s="12" t="str">
        <f>IF($A31="","",IF((G31="Funded"),"",(A31-TODAY())))</f>
        <v/>
      </c>
    </row>
    <row r="32" spans="1:8" x14ac:dyDescent="0.25">
      <c r="A32" s="11"/>
      <c r="F32" s="11"/>
      <c r="H32" s="12" t="str">
        <f>IF($A32="","",IF((G32="Funded"),"",(A32-TODAY())))</f>
        <v/>
      </c>
    </row>
    <row r="33" spans="1:8" x14ac:dyDescent="0.25">
      <c r="A33" s="11"/>
      <c r="F33" s="11"/>
      <c r="H33" s="12" t="str">
        <f>IF($A33="","",IF((G33="Funded"),"",(A33-TODAY())))</f>
        <v/>
      </c>
    </row>
    <row r="34" spans="1:8" x14ac:dyDescent="0.25">
      <c r="A34" s="11"/>
      <c r="F34" s="11"/>
      <c r="H34" s="12" t="str">
        <f>IF($A34="","",IF((G34="Funded"),"",(A34-TODAY())))</f>
        <v/>
      </c>
    </row>
    <row r="35" spans="1:8" x14ac:dyDescent="0.25">
      <c r="A35" s="11"/>
      <c r="F35" s="11"/>
      <c r="H35" s="12" t="str">
        <f>IF($A35="","",IF((G35="Funded"),"",(A35-TODAY())))</f>
        <v/>
      </c>
    </row>
    <row r="36" spans="1:8" x14ac:dyDescent="0.25">
      <c r="A36" s="11"/>
      <c r="F36" s="11"/>
      <c r="H36" s="12" t="str">
        <f>IF($A36="","",IF((G36="Funded"),"",(A36-TODAY())))</f>
        <v/>
      </c>
    </row>
    <row r="37" spans="1:8" x14ac:dyDescent="0.25">
      <c r="A37" s="11"/>
      <c r="F37" s="11"/>
      <c r="H37" s="12" t="str">
        <f>IF($A37="","",IF((G37="Funded"),"",(A37-TODAY())))</f>
        <v/>
      </c>
    </row>
    <row r="38" spans="1:8" x14ac:dyDescent="0.25">
      <c r="A38" s="11"/>
      <c r="F38" s="11"/>
      <c r="H38" s="12" t="str">
        <f>IF($A38="","",IF((G38="Funded"),"",(A38-TODAY())))</f>
        <v/>
      </c>
    </row>
    <row r="39" spans="1:8" x14ac:dyDescent="0.25">
      <c r="A39" s="11"/>
      <c r="F39" s="11"/>
      <c r="H39" s="12" t="str">
        <f>IF($A39="","",IF((G39="Funded"),"",(A39-TODAY())))</f>
        <v/>
      </c>
    </row>
    <row r="40" spans="1:8" x14ac:dyDescent="0.25">
      <c r="A40" s="11"/>
      <c r="F40" s="11"/>
      <c r="H40" s="12" t="str">
        <f>IF($A40="","",IF((G40="Funded"),"",(A40-TODAY())))</f>
        <v/>
      </c>
    </row>
    <row r="41" spans="1:8" x14ac:dyDescent="0.25">
      <c r="A41" s="11"/>
      <c r="F41" s="11"/>
      <c r="H41" s="12" t="str">
        <f>IF($A41="","",IF((G41="Funded"),"",(A41-TODAY())))</f>
        <v/>
      </c>
    </row>
    <row r="42" spans="1:8" x14ac:dyDescent="0.25">
      <c r="A42" s="11"/>
      <c r="F42" s="11"/>
      <c r="H42" s="12" t="str">
        <f>IF($A42="","",IF((G42="Funded"),"",(A42-TODAY())))</f>
        <v/>
      </c>
    </row>
    <row r="43" spans="1:8" x14ac:dyDescent="0.25">
      <c r="A43" s="11"/>
      <c r="F43" s="11"/>
      <c r="H43" s="12" t="str">
        <f>IF($A43="","",IF((G43="Funded"),"",(A43-TODAY())))</f>
        <v/>
      </c>
    </row>
    <row r="44" spans="1:8" x14ac:dyDescent="0.25">
      <c r="A44" s="11"/>
      <c r="F44" s="11"/>
      <c r="H44" s="12" t="str">
        <f>IF($A44="","",IF((G44="Funded"),"",(A44-TODAY())))</f>
        <v/>
      </c>
    </row>
    <row r="45" spans="1:8" x14ac:dyDescent="0.25">
      <c r="A45" s="11"/>
      <c r="F45" s="11"/>
      <c r="H45" s="12" t="str">
        <f>IF($A45="","",IF((G45="Funded"),"",(A45-TODAY())))</f>
        <v/>
      </c>
    </row>
    <row r="46" spans="1:8" x14ac:dyDescent="0.25">
      <c r="A46" s="11"/>
      <c r="F46" s="11"/>
      <c r="H46" s="12" t="str">
        <f>IF($A46="","",IF((G46="Funded"),"",(A46-TODAY())))</f>
        <v/>
      </c>
    </row>
    <row r="47" spans="1:8" x14ac:dyDescent="0.25">
      <c r="A47" s="11"/>
      <c r="F47" s="11"/>
      <c r="H47" s="12" t="str">
        <f>IF($A47="","",IF((G47="Funded"),"",(A47-TODAY())))</f>
        <v/>
      </c>
    </row>
    <row r="48" spans="1:8" x14ac:dyDescent="0.25">
      <c r="A48" s="11"/>
      <c r="F48" s="11"/>
      <c r="H48" s="12" t="str">
        <f>IF($A48="","",IF((G48="Funded"),"",(A48-TODAY())))</f>
        <v/>
      </c>
    </row>
    <row r="49" spans="1:8" x14ac:dyDescent="0.25">
      <c r="A49" s="11"/>
      <c r="F49" s="11"/>
      <c r="H49" s="12" t="str">
        <f>IF($A49="","",IF((G49="Funded"),"",(A49-TODAY())))</f>
        <v/>
      </c>
    </row>
    <row r="50" spans="1:8" x14ac:dyDescent="0.25">
      <c r="A50" s="11"/>
      <c r="F50" s="11"/>
      <c r="H50" s="12" t="str">
        <f>IF($A50="","",IF((G50="Funded"),"",(A50-TODAY())))</f>
        <v/>
      </c>
    </row>
    <row r="51" spans="1:8" x14ac:dyDescent="0.25">
      <c r="A51" s="11"/>
      <c r="F51" s="11"/>
      <c r="H51" s="12" t="str">
        <f>IF($A51="","",IF((G51="Funded"),"",(A51-TODAY())))</f>
        <v/>
      </c>
    </row>
    <row r="52" spans="1:8" x14ac:dyDescent="0.25">
      <c r="A52" s="11"/>
      <c r="F52" s="11"/>
      <c r="H52" s="12" t="str">
        <f>IF($A52="","",IF((G52="Funded"),"",(A52-TODAY())))</f>
        <v/>
      </c>
    </row>
    <row r="53" spans="1:8" x14ac:dyDescent="0.25">
      <c r="A53" s="11"/>
      <c r="F53" s="11"/>
      <c r="H53" s="12" t="str">
        <f>IF($A53="","",IF((G53="Funded"),"",(A53-TODAY())))</f>
        <v/>
      </c>
    </row>
    <row r="54" spans="1:8" x14ac:dyDescent="0.25">
      <c r="A54" s="11"/>
      <c r="F54" s="11"/>
      <c r="H54" s="12" t="str">
        <f>IF($A54="","",IF((G54="Funded"),"",(A54-TODAY())))</f>
        <v/>
      </c>
    </row>
    <row r="55" spans="1:8" x14ac:dyDescent="0.25">
      <c r="A55" s="11"/>
      <c r="F55" s="11"/>
      <c r="H55" s="12" t="str">
        <f>IF($A55="","",IF((G55="Funded"),"",(A55-TODAY())))</f>
        <v/>
      </c>
    </row>
    <row r="56" spans="1:8" x14ac:dyDescent="0.25">
      <c r="A56" s="11"/>
      <c r="F56" s="11"/>
      <c r="H56" s="12" t="str">
        <f>IF($A56="","",IF((G56="Funded"),"",(A56-TODAY())))</f>
        <v/>
      </c>
    </row>
    <row r="57" spans="1:8" x14ac:dyDescent="0.25">
      <c r="A57" s="11"/>
      <c r="F57" s="11"/>
      <c r="H57" s="12" t="str">
        <f>IF($A57="","",IF((G57="Funded"),"",(A57-TODAY())))</f>
        <v/>
      </c>
    </row>
    <row r="58" spans="1:8" x14ac:dyDescent="0.25">
      <c r="A58" s="11"/>
      <c r="F58" s="11"/>
      <c r="H58" s="12" t="str">
        <f>IF($A58="","",IF((G58="Funded"),"",(A58-TODAY())))</f>
        <v/>
      </c>
    </row>
    <row r="59" spans="1:8" x14ac:dyDescent="0.25">
      <c r="A59" s="11"/>
      <c r="F59" s="11"/>
      <c r="H59" s="12" t="str">
        <f>IF($A59="","",IF((G59="Funded"),"",(A59-TODAY())))</f>
        <v/>
      </c>
    </row>
    <row r="60" spans="1:8" x14ac:dyDescent="0.25">
      <c r="A60" s="11"/>
      <c r="F60" s="11"/>
      <c r="H60" s="12" t="str">
        <f>IF($A60="","",IF((G60="Funded"),"",(A60-TODAY())))</f>
        <v/>
      </c>
    </row>
    <row r="61" spans="1:8" x14ac:dyDescent="0.25">
      <c r="A61" s="11"/>
      <c r="F61" s="11"/>
      <c r="H61" s="12" t="str">
        <f>IF($A61="","",IF((G61="Funded"),"",(A61-TODAY())))</f>
        <v/>
      </c>
    </row>
    <row r="62" spans="1:8" x14ac:dyDescent="0.25">
      <c r="A62" s="11"/>
      <c r="F62" s="11"/>
      <c r="H62" s="12" t="str">
        <f>IF($A62="","",IF((G62="Funded"),"",(A62-TODAY())))</f>
        <v/>
      </c>
    </row>
    <row r="63" spans="1:8" x14ac:dyDescent="0.25">
      <c r="A63" s="11"/>
      <c r="F63" s="11"/>
      <c r="H63" s="12" t="str">
        <f>IF($A63="","",IF((G63="Funded"),"",(A63-TODAY())))</f>
        <v/>
      </c>
    </row>
    <row r="64" spans="1:8" x14ac:dyDescent="0.25">
      <c r="A64" s="11"/>
      <c r="F64" s="11"/>
      <c r="H64" s="12" t="str">
        <f>IF($A64="","",IF((G64="Funded"),"",(A64-TODAY())))</f>
        <v/>
      </c>
    </row>
    <row r="65" spans="1:8" x14ac:dyDescent="0.25">
      <c r="A65" s="11"/>
      <c r="F65" s="11"/>
      <c r="H65" s="12" t="str">
        <f>IF($A65="","",IF((G65="Funded"),"",(A65-TODAY())))</f>
        <v/>
      </c>
    </row>
    <row r="66" spans="1:8" x14ac:dyDescent="0.25">
      <c r="A66" s="11"/>
      <c r="F66" s="11"/>
      <c r="H66" s="12" t="str">
        <f>IF($A66="","",IF((G66="Funded"),"",(A66-TODAY())))</f>
        <v/>
      </c>
    </row>
    <row r="67" spans="1:8" x14ac:dyDescent="0.25">
      <c r="A67" s="11"/>
      <c r="F67" s="11"/>
      <c r="H67" s="12" t="str">
        <f>IF($A67="","",IF((G67="Funded"),"",(A67-TODAY())))</f>
        <v/>
      </c>
    </row>
    <row r="68" spans="1:8" x14ac:dyDescent="0.25">
      <c r="A68" s="11"/>
      <c r="F68" s="11"/>
      <c r="H68" s="12" t="str">
        <f>IF($A68="","",IF((G68="Funded"),"",(A68-TODAY())))</f>
        <v/>
      </c>
    </row>
    <row r="69" spans="1:8" x14ac:dyDescent="0.25">
      <c r="A69" s="11"/>
      <c r="F69" s="11"/>
      <c r="H69" s="12" t="str">
        <f>IF($A69="","",IF((G69="Funded"),"",(A69-TODAY())))</f>
        <v/>
      </c>
    </row>
    <row r="70" spans="1:8" x14ac:dyDescent="0.25">
      <c r="A70" s="11"/>
      <c r="F70" s="11"/>
      <c r="H70" s="12" t="str">
        <f>IF($A70="","",IF((G70="Funded"),"",(A70-TODAY())))</f>
        <v/>
      </c>
    </row>
    <row r="71" spans="1:8" x14ac:dyDescent="0.25">
      <c r="A71" s="11"/>
      <c r="F71" s="11"/>
      <c r="H71" s="12" t="str">
        <f>IF($A71="","",IF((G71="Funded"),"",(A71-TODAY())))</f>
        <v/>
      </c>
    </row>
    <row r="72" spans="1:8" x14ac:dyDescent="0.25">
      <c r="A72" s="11"/>
      <c r="F72" s="11"/>
      <c r="H72" s="12" t="str">
        <f>IF($A72="","",IF((G72="Funded"),"",(A72-TODAY())))</f>
        <v/>
      </c>
    </row>
    <row r="73" spans="1:8" x14ac:dyDescent="0.25">
      <c r="A73" s="11"/>
      <c r="F73" s="11"/>
      <c r="H73" s="12" t="str">
        <f>IF($A73="","",IF((G73="Funded"),"",(A73-TODAY())))</f>
        <v/>
      </c>
    </row>
    <row r="74" spans="1:8" x14ac:dyDescent="0.25">
      <c r="A74" s="11"/>
      <c r="F74" s="11"/>
      <c r="H74" s="12" t="str">
        <f>IF($A74="","",IF((G74="Funded"),"",(A74-TODAY())))</f>
        <v/>
      </c>
    </row>
    <row r="75" spans="1:8" x14ac:dyDescent="0.25">
      <c r="A75" s="11"/>
      <c r="F75" s="11"/>
      <c r="H75" s="12" t="str">
        <f>IF($A75="","",IF((G75="Funded"),"",(A75-TODAY())))</f>
        <v/>
      </c>
    </row>
    <row r="76" spans="1:8" x14ac:dyDescent="0.25">
      <c r="A76" s="11"/>
      <c r="F76" s="11"/>
      <c r="H76" s="12" t="str">
        <f>IF($A76="","",IF((G76="Funded"),"",(A76-TODAY())))</f>
        <v/>
      </c>
    </row>
    <row r="77" spans="1:8" x14ac:dyDescent="0.25">
      <c r="A77" s="11"/>
      <c r="F77" s="11"/>
      <c r="H77" s="12" t="str">
        <f>IF($A77="","",IF((G77="Funded"),"",(A77-TODAY())))</f>
        <v/>
      </c>
    </row>
    <row r="78" spans="1:8" x14ac:dyDescent="0.25">
      <c r="A78" s="11"/>
      <c r="F78" s="11"/>
      <c r="H78" s="12" t="str">
        <f>IF($A78="","",IF((G78="Funded"),"",(A78-TODAY())))</f>
        <v/>
      </c>
    </row>
    <row r="79" spans="1:8" x14ac:dyDescent="0.25">
      <c r="A79" s="11"/>
      <c r="F79" s="11"/>
      <c r="H79" s="12" t="str">
        <f>IF($A79="","",IF((G79="Funded"),"",(A79-TODAY())))</f>
        <v/>
      </c>
    </row>
    <row r="80" spans="1:8" x14ac:dyDescent="0.25">
      <c r="A80" s="11"/>
      <c r="F80" s="11"/>
      <c r="H80" s="12" t="str">
        <f>IF($A80="","",IF((G80="Funded"),"",(A80-TODAY())))</f>
        <v/>
      </c>
    </row>
    <row r="81" spans="1:8" x14ac:dyDescent="0.25">
      <c r="A81" s="11"/>
      <c r="F81" s="11"/>
      <c r="H81" s="12" t="str">
        <f>IF($A81="","",IF((G81="Funded"),"",(A81-TODAY())))</f>
        <v/>
      </c>
    </row>
    <row r="82" spans="1:8" x14ac:dyDescent="0.25">
      <c r="A82" s="11"/>
      <c r="F82" s="11"/>
      <c r="H82" s="12" t="str">
        <f>IF($A82="","",IF((G82="Funded"),"",(A82-TODAY())))</f>
        <v/>
      </c>
    </row>
    <row r="83" spans="1:8" x14ac:dyDescent="0.25">
      <c r="A83" s="11"/>
      <c r="F83" s="11"/>
      <c r="H83" s="12" t="str">
        <f>IF($A83="","",IF((G83="Funded"),"",(A83-TODAY())))</f>
        <v/>
      </c>
    </row>
    <row r="84" spans="1:8" x14ac:dyDescent="0.25">
      <c r="A84" s="11"/>
      <c r="F84" s="11"/>
      <c r="H84" s="12" t="str">
        <f>IF($A84="","",IF((G84="Funded"),"",(A84-TODAY())))</f>
        <v/>
      </c>
    </row>
    <row r="85" spans="1:8" x14ac:dyDescent="0.25">
      <c r="A85" s="11"/>
      <c r="F85" s="11"/>
      <c r="H85" s="12" t="str">
        <f>IF($A85="","",IF((G85="Funded"),"",(A85-TODAY())))</f>
        <v/>
      </c>
    </row>
    <row r="86" spans="1:8" x14ac:dyDescent="0.25">
      <c r="A86" s="11"/>
      <c r="F86" s="11"/>
      <c r="H86" s="12" t="str">
        <f>IF($A86="","",IF((G86="Funded"),"",(A86-TODAY())))</f>
        <v/>
      </c>
    </row>
    <row r="87" spans="1:8" x14ac:dyDescent="0.25">
      <c r="A87" s="11"/>
      <c r="F87" s="11"/>
      <c r="H87" s="12" t="str">
        <f>IF($A87="","",IF((G87="Funded"),"",(A87-TODAY())))</f>
        <v/>
      </c>
    </row>
    <row r="88" spans="1:8" x14ac:dyDescent="0.25">
      <c r="A88" s="11"/>
      <c r="F88" s="11"/>
      <c r="H88" s="12" t="str">
        <f>IF($A88="","",IF((G88="Funded"),"",(A88-TODAY())))</f>
        <v/>
      </c>
    </row>
    <row r="89" spans="1:8" x14ac:dyDescent="0.25">
      <c r="A89" s="11"/>
      <c r="F89" s="11"/>
      <c r="H89" s="12" t="str">
        <f>IF($A89="","",IF((G89="Funded"),"",(A89-TODAY())))</f>
        <v/>
      </c>
    </row>
    <row r="90" spans="1:8" x14ac:dyDescent="0.25">
      <c r="A90" s="11"/>
      <c r="F90" s="11"/>
      <c r="H90" s="12" t="str">
        <f>IF($A90="","",IF((G90="Funded"),"",(A90-TODAY())))</f>
        <v/>
      </c>
    </row>
    <row r="91" spans="1:8" x14ac:dyDescent="0.25">
      <c r="A91" s="11"/>
      <c r="F91" s="11"/>
      <c r="H91" s="12" t="str">
        <f>IF($A91="","",IF((G91="Funded"),"",(A91-TODAY())))</f>
        <v/>
      </c>
    </row>
    <row r="92" spans="1:8" x14ac:dyDescent="0.25">
      <c r="A92" s="11"/>
      <c r="F92" s="11"/>
      <c r="H92" s="12" t="str">
        <f>IF($A92="","",IF((G92="Funded"),"",(A92-TODAY())))</f>
        <v/>
      </c>
    </row>
    <row r="93" spans="1:8" x14ac:dyDescent="0.25">
      <c r="A93" s="11"/>
      <c r="F93" s="11"/>
      <c r="H93" s="12" t="str">
        <f>IF($A93="","",IF((G93="Funded"),"",(A93-TODAY())))</f>
        <v/>
      </c>
    </row>
    <row r="94" spans="1:8" x14ac:dyDescent="0.25">
      <c r="A94" s="11"/>
      <c r="F94" s="11"/>
      <c r="H94" s="12" t="str">
        <f>IF($A94="","",IF((G94="Funded"),"",(A94-TODAY())))</f>
        <v/>
      </c>
    </row>
    <row r="95" spans="1:8" x14ac:dyDescent="0.25">
      <c r="A95" s="11"/>
      <c r="F95" s="11"/>
      <c r="H95" s="12" t="str">
        <f>IF($A95="","",IF((G95="Funded"),"",(A95-TODAY())))</f>
        <v/>
      </c>
    </row>
    <row r="96" spans="1:8" x14ac:dyDescent="0.25">
      <c r="A96" s="11"/>
      <c r="F96" s="11"/>
      <c r="H96" s="12" t="str">
        <f>IF($A96="","",IF((G96="Funded"),"",(A96-TODAY())))</f>
        <v/>
      </c>
    </row>
    <row r="97" spans="1:8" x14ac:dyDescent="0.25">
      <c r="A97" s="11"/>
      <c r="F97" s="11"/>
      <c r="H97" s="12" t="str">
        <f>IF($A97="","",IF((G97="Funded"),"",(A97-TODAY())))</f>
        <v/>
      </c>
    </row>
    <row r="98" spans="1:8" x14ac:dyDescent="0.25">
      <c r="A98" s="11"/>
      <c r="F98" s="11"/>
      <c r="H98" s="12" t="str">
        <f>IF($A98="","",IF((G98="Funded"),"",(A98-TODAY())))</f>
        <v/>
      </c>
    </row>
    <row r="99" spans="1:8" x14ac:dyDescent="0.25">
      <c r="A99" s="11"/>
      <c r="F99" s="11"/>
      <c r="H99" s="12" t="str">
        <f>IF($A99="","",IF((G99="Funded"),"",(A99-TODAY())))</f>
        <v/>
      </c>
    </row>
    <row r="100" spans="1:8" x14ac:dyDescent="0.25">
      <c r="A100" s="11"/>
      <c r="F100" s="11"/>
      <c r="H100" s="12" t="str">
        <f>IF($A100="","",IF((G100="Funded"),"",(A100-TODAY())))</f>
        <v/>
      </c>
    </row>
    <row r="101" spans="1:8" x14ac:dyDescent="0.25">
      <c r="A101" s="11"/>
      <c r="F101" s="11"/>
      <c r="H101" s="12" t="str">
        <f>IF($A101="","",IF((G101="Funded"),"",(A101-TODAY())))</f>
        <v/>
      </c>
    </row>
    <row r="102" spans="1:8" x14ac:dyDescent="0.25">
      <c r="A102" s="11"/>
      <c r="F102" s="11"/>
      <c r="H102" s="12" t="str">
        <f>IF($A102="","",IF((G102="Funded"),"",(A102-TODAY())))</f>
        <v/>
      </c>
    </row>
    <row r="103" spans="1:8" x14ac:dyDescent="0.25">
      <c r="A103" s="11"/>
      <c r="F103" s="11"/>
      <c r="H103" s="12" t="str">
        <f>IF($A103="","",IF((G103="Funded"),"",(A103-TODAY())))</f>
        <v/>
      </c>
    </row>
    <row r="104" spans="1:8" x14ac:dyDescent="0.25">
      <c r="A104" s="11"/>
      <c r="F104" s="11"/>
      <c r="H104" s="12" t="str">
        <f>IF($A104="","",IF((G104="Funded"),"",(A104-TODAY())))</f>
        <v/>
      </c>
    </row>
    <row r="105" spans="1:8" x14ac:dyDescent="0.25">
      <c r="A105" s="11"/>
      <c r="F105" s="11"/>
      <c r="H105" s="12" t="str">
        <f>IF($A105="","",IF((G105="Funded"),"",(A105-TODAY())))</f>
        <v/>
      </c>
    </row>
    <row r="106" spans="1:8" x14ac:dyDescent="0.25">
      <c r="A106" s="11"/>
      <c r="F106" s="11"/>
      <c r="H106" s="12" t="str">
        <f>IF($A106="","",IF((G106="Funded"),"",(A106-TODAY())))</f>
        <v/>
      </c>
    </row>
    <row r="107" spans="1:8" x14ac:dyDescent="0.25">
      <c r="A107" s="11"/>
      <c r="F107" s="11"/>
      <c r="H107" s="12" t="str">
        <f>IF($A107="","",IF((G107="Funded"),"",(A107-TODAY())))</f>
        <v/>
      </c>
    </row>
    <row r="108" spans="1:8" x14ac:dyDescent="0.25">
      <c r="A108" s="11"/>
      <c r="F108" s="11"/>
      <c r="H108" s="12" t="str">
        <f>IF($A108="","",IF((G108="Funded"),"",(A108-TODAY())))</f>
        <v/>
      </c>
    </row>
    <row r="109" spans="1:8" x14ac:dyDescent="0.25">
      <c r="A109" s="11"/>
      <c r="F109" s="11"/>
      <c r="H109" s="12" t="str">
        <f>IF($A109="","",IF((G109="Funded"),"",(A109-TODAY())))</f>
        <v/>
      </c>
    </row>
    <row r="110" spans="1:8" x14ac:dyDescent="0.25">
      <c r="A110" s="11"/>
      <c r="F110" s="11"/>
      <c r="H110" s="12" t="str">
        <f>IF($A110="","",IF((G110="Funded"),"",(A110-TODAY())))</f>
        <v/>
      </c>
    </row>
    <row r="111" spans="1:8" x14ac:dyDescent="0.25">
      <c r="A111" s="11"/>
      <c r="F111" s="11"/>
      <c r="H111" s="12" t="str">
        <f>IF($A111="","",IF((G111="Funded"),"",(A111-TODAY())))</f>
        <v/>
      </c>
    </row>
    <row r="112" spans="1:8" x14ac:dyDescent="0.25">
      <c r="A112" s="11"/>
      <c r="F112" s="11"/>
      <c r="H112" s="12" t="str">
        <f>IF($A112="","",IF((G112="Funded"),"",(A112-TODAY())))</f>
        <v/>
      </c>
    </row>
    <row r="113" spans="1:8" x14ac:dyDescent="0.25">
      <c r="A113" s="11"/>
      <c r="F113" s="11"/>
      <c r="H113" s="12" t="str">
        <f>IF($A113="","",IF((G113="Funded"),"",(A113-TODAY())))</f>
        <v/>
      </c>
    </row>
    <row r="114" spans="1:8" x14ac:dyDescent="0.25">
      <c r="A114" s="11"/>
      <c r="F114" s="11"/>
      <c r="H114" s="12" t="str">
        <f>IF($A114="","",IF((G114="Funded"),"",(A114-TODAY())))</f>
        <v/>
      </c>
    </row>
    <row r="115" spans="1:8" x14ac:dyDescent="0.25">
      <c r="A115" s="11"/>
      <c r="F115" s="11"/>
      <c r="H115" s="12" t="str">
        <f>IF($A115="","",IF((G115="Funded"),"",(A115-TODAY())))</f>
        <v/>
      </c>
    </row>
    <row r="116" spans="1:8" x14ac:dyDescent="0.25">
      <c r="A116" s="11"/>
      <c r="F116" s="11"/>
      <c r="H116" s="12" t="str">
        <f>IF($A116="","",IF((G116="Funded"),"",(A116-TODAY())))</f>
        <v/>
      </c>
    </row>
    <row r="117" spans="1:8" x14ac:dyDescent="0.25">
      <c r="A117" s="11"/>
      <c r="F117" s="11"/>
      <c r="H117" s="12" t="str">
        <f>IF($A117="","",IF((G117="Funded"),"",(A117-TODAY())))</f>
        <v/>
      </c>
    </row>
    <row r="118" spans="1:8" x14ac:dyDescent="0.25">
      <c r="A118" s="11"/>
      <c r="F118" s="11"/>
      <c r="H118" s="12" t="str">
        <f>IF($A118="","",IF((G118="Funded"),"",(A118-TODAY())))</f>
        <v/>
      </c>
    </row>
    <row r="119" spans="1:8" x14ac:dyDescent="0.25">
      <c r="A119" s="11"/>
      <c r="F119" s="11"/>
      <c r="H119" s="12" t="str">
        <f>IF($A119="","",IF((G119="Funded"),"",(A119-TODAY())))</f>
        <v/>
      </c>
    </row>
    <row r="120" spans="1:8" x14ac:dyDescent="0.25">
      <c r="A120" s="11"/>
      <c r="F120" s="11"/>
      <c r="H120" s="12" t="str">
        <f>IF($A120="","",IF((G120="Funded"),"",(A120-TODAY())))</f>
        <v/>
      </c>
    </row>
    <row r="121" spans="1:8" x14ac:dyDescent="0.25">
      <c r="A121" s="11"/>
      <c r="F121" s="11"/>
      <c r="H121" s="12" t="str">
        <f>IF($A121="","",IF((G121="Funded"),"",(A121-TODAY())))</f>
        <v/>
      </c>
    </row>
    <row r="122" spans="1:8" x14ac:dyDescent="0.25">
      <c r="A122" s="11"/>
      <c r="F122" s="11"/>
      <c r="H122" s="12" t="str">
        <f>IF($A122="","",IF((G122="Funded"),"",(A122-TODAY())))</f>
        <v/>
      </c>
    </row>
    <row r="123" spans="1:8" x14ac:dyDescent="0.25">
      <c r="A123" s="11"/>
      <c r="F123" s="11"/>
      <c r="H123" s="12" t="str">
        <f>IF($A123="","",IF((G123="Funded"),"",(A123-TODAY())))</f>
        <v/>
      </c>
    </row>
    <row r="124" spans="1:8" x14ac:dyDescent="0.25">
      <c r="A124" s="11"/>
      <c r="F124" s="11"/>
      <c r="H124" s="12" t="str">
        <f>IF($A124="","",IF((G124="Funded"),"",(A124-TODAY())))</f>
        <v/>
      </c>
    </row>
    <row r="125" spans="1:8" x14ac:dyDescent="0.25">
      <c r="A125" s="11"/>
      <c r="F125" s="11"/>
      <c r="H125" s="12" t="str">
        <f>IF($A125="","",IF((G125="Funded"),"",(A125-TODAY())))</f>
        <v/>
      </c>
    </row>
    <row r="126" spans="1:8" x14ac:dyDescent="0.25">
      <c r="A126" s="11"/>
      <c r="F126" s="11"/>
      <c r="H126" s="12" t="str">
        <f>IF($A126="","",IF((G126="Funded"),"",(A126-TODAY())))</f>
        <v/>
      </c>
    </row>
    <row r="127" spans="1:8" x14ac:dyDescent="0.25">
      <c r="A127" s="11"/>
      <c r="F127" s="11"/>
      <c r="H127" s="12" t="str">
        <f>IF($A127="","",IF((G127="Funded"),"",(A127-TODAY())))</f>
        <v/>
      </c>
    </row>
    <row r="128" spans="1:8" x14ac:dyDescent="0.25">
      <c r="A128" s="11"/>
      <c r="F128" s="11"/>
      <c r="H128" s="12" t="str">
        <f>IF($A128="","",IF((G128="Funded"),"",(A128-TODAY())))</f>
        <v/>
      </c>
    </row>
    <row r="129" spans="1:8" x14ac:dyDescent="0.25">
      <c r="A129" s="11"/>
      <c r="F129" s="11"/>
      <c r="H129" s="12" t="str">
        <f>IF($A129="","",IF((G129="Funded"),"",(A129-TODAY())))</f>
        <v/>
      </c>
    </row>
    <row r="130" spans="1:8" x14ac:dyDescent="0.25">
      <c r="A130" s="11"/>
      <c r="F130" s="11"/>
      <c r="H130" s="12" t="str">
        <f>IF($A130="","",IF((G130="Funded"),"",(A130-TODAY())))</f>
        <v/>
      </c>
    </row>
    <row r="131" spans="1:8" x14ac:dyDescent="0.25">
      <c r="A131" s="11"/>
      <c r="F131" s="11"/>
      <c r="H131" s="12" t="str">
        <f>IF($A131="","",IF((G131="Funded"),"",(A131-TODAY())))</f>
        <v/>
      </c>
    </row>
    <row r="132" spans="1:8" x14ac:dyDescent="0.25">
      <c r="A132" s="11"/>
      <c r="F132" s="11"/>
      <c r="H132" s="12" t="str">
        <f>IF($A132="","",IF((G132="Funded"),"",(A132-TODAY())))</f>
        <v/>
      </c>
    </row>
    <row r="133" spans="1:8" x14ac:dyDescent="0.25">
      <c r="A133" s="11"/>
      <c r="F133" s="11"/>
      <c r="H133" s="12" t="str">
        <f>IF($A133="","",IF((G133="Funded"),"",(A133-TODAY())))</f>
        <v/>
      </c>
    </row>
    <row r="134" spans="1:8" x14ac:dyDescent="0.25">
      <c r="A134" s="11"/>
      <c r="F134" s="11"/>
      <c r="H134" s="12" t="str">
        <f>IF($A134="","",IF((G134="Funded"),"",(A134-TODAY())))</f>
        <v/>
      </c>
    </row>
    <row r="135" spans="1:8" x14ac:dyDescent="0.25">
      <c r="A135" s="11"/>
      <c r="F135" s="11"/>
      <c r="H135" s="12" t="str">
        <f>IF($A135="","",IF((G135="Funded"),"",(A135-TODAY())))</f>
        <v/>
      </c>
    </row>
    <row r="136" spans="1:8" x14ac:dyDescent="0.25">
      <c r="A136" s="11"/>
      <c r="F136" s="11"/>
      <c r="H136" s="12" t="str">
        <f>IF($A136="","",IF((G136="Funded"),"",(A136-TODAY())))</f>
        <v/>
      </c>
    </row>
    <row r="137" spans="1:8" x14ac:dyDescent="0.25">
      <c r="A137" s="11"/>
      <c r="F137" s="11"/>
      <c r="H137" s="12" t="str">
        <f>IF($A137="","",IF((G137="Funded"),"",(A137-TODAY())))</f>
        <v/>
      </c>
    </row>
    <row r="138" spans="1:8" x14ac:dyDescent="0.25">
      <c r="A138" s="11"/>
      <c r="F138" s="11"/>
      <c r="H138" s="12" t="str">
        <f>IF($A138="","",IF((G138="Funded"),"",(A138-TODAY())))</f>
        <v/>
      </c>
    </row>
    <row r="139" spans="1:8" x14ac:dyDescent="0.25">
      <c r="A139" s="11"/>
      <c r="F139" s="11"/>
      <c r="H139" s="12" t="str">
        <f>IF($A139="","",IF((G139="Funded"),"",(A139-TODAY())))</f>
        <v/>
      </c>
    </row>
    <row r="140" spans="1:8" x14ac:dyDescent="0.25">
      <c r="A140" s="11"/>
      <c r="F140" s="11"/>
      <c r="H140" s="12" t="str">
        <f>IF($A140="","",IF((G140="Funded"),"",(A140-TODAY())))</f>
        <v/>
      </c>
    </row>
    <row r="141" spans="1:8" x14ac:dyDescent="0.25">
      <c r="A141" s="11"/>
      <c r="F141" s="11"/>
      <c r="H141" s="12" t="str">
        <f>IF($A141="","",IF((G141="Funded"),"",(A141-TODAY())))</f>
        <v/>
      </c>
    </row>
    <row r="142" spans="1:8" x14ac:dyDescent="0.25">
      <c r="A142" s="11"/>
      <c r="F142" s="11"/>
      <c r="H142" s="12" t="str">
        <f>IF($A142="","",IF((G142="Funded"),"",(A142-TODAY())))</f>
        <v/>
      </c>
    </row>
    <row r="143" spans="1:8" x14ac:dyDescent="0.25">
      <c r="A143" s="11"/>
      <c r="F143" s="11"/>
      <c r="H143" s="12" t="str">
        <f>IF($A143="","",IF((G143="Funded"),"",(A143-TODAY())))</f>
        <v/>
      </c>
    </row>
    <row r="144" spans="1:8" x14ac:dyDescent="0.25">
      <c r="A144" s="11"/>
      <c r="F144" s="11"/>
      <c r="H144" s="12" t="str">
        <f>IF($A144="","",IF((G144="Funded"),"",(A144-TODAY())))</f>
        <v/>
      </c>
    </row>
    <row r="145" spans="1:8" x14ac:dyDescent="0.25">
      <c r="A145" s="11"/>
      <c r="F145" s="11"/>
      <c r="H145" s="12" t="str">
        <f>IF($A145="","",IF((G145="Funded"),"",(A145-TODAY())))</f>
        <v/>
      </c>
    </row>
    <row r="146" spans="1:8" x14ac:dyDescent="0.25">
      <c r="A146" s="11"/>
      <c r="F146" s="11"/>
      <c r="H146" s="12" t="str">
        <f>IF($A146="","",IF((G146="Funded"),"",(A146-TODAY())))</f>
        <v/>
      </c>
    </row>
    <row r="147" spans="1:8" x14ac:dyDescent="0.25">
      <c r="A147" s="11"/>
      <c r="F147" s="11"/>
      <c r="H147" s="12" t="str">
        <f>IF($A147="","",IF((G147="Funded"),"",(A147-TODAY())))</f>
        <v/>
      </c>
    </row>
    <row r="148" spans="1:8" x14ac:dyDescent="0.25">
      <c r="A148" s="11"/>
      <c r="F148" s="11"/>
      <c r="H148" s="12" t="str">
        <f>IF($A148="","",IF((G148="Funded"),"",(A148-TODAY())))</f>
        <v/>
      </c>
    </row>
    <row r="149" spans="1:8" x14ac:dyDescent="0.25">
      <c r="A149" s="11"/>
      <c r="F149" s="11"/>
      <c r="H149" s="12" t="str">
        <f>IF($A149="","",IF((G149="Funded"),"",(A149-TODAY())))</f>
        <v/>
      </c>
    </row>
    <row r="150" spans="1:8" x14ac:dyDescent="0.25">
      <c r="A150" s="11"/>
      <c r="F150" s="11"/>
      <c r="H150" s="12" t="str">
        <f>IF($A150="","",IF((G150="Funded"),"",(A150-TODAY())))</f>
        <v/>
      </c>
    </row>
    <row r="151" spans="1:8" x14ac:dyDescent="0.25">
      <c r="A151" s="11"/>
      <c r="F151" s="11"/>
      <c r="H151" s="12" t="str">
        <f>IF($A151="","",IF((G151="Funded"),"",(A151-TODAY())))</f>
        <v/>
      </c>
    </row>
    <row r="152" spans="1:8" x14ac:dyDescent="0.25">
      <c r="A152" s="11"/>
      <c r="F152" s="11"/>
      <c r="H152" s="12" t="str">
        <f>IF($A152="","",IF((G152="Funded"),"",(A152-TODAY())))</f>
        <v/>
      </c>
    </row>
    <row r="153" spans="1:8" x14ac:dyDescent="0.25">
      <c r="A153" s="11"/>
      <c r="F153" s="11"/>
      <c r="H153" s="12" t="str">
        <f>IF($A153="","",IF((G153="Funded"),"",(A153-TODAY())))</f>
        <v/>
      </c>
    </row>
    <row r="154" spans="1:8" x14ac:dyDescent="0.25">
      <c r="A154" s="11"/>
      <c r="F154" s="11"/>
      <c r="H154" s="12" t="str">
        <f>IF($A154="","",IF((G154="Funded"),"",(A154-TODAY())))</f>
        <v/>
      </c>
    </row>
    <row r="155" spans="1:8" x14ac:dyDescent="0.25">
      <c r="A155" s="11"/>
      <c r="F155" s="11"/>
      <c r="H155" s="12" t="str">
        <f>IF($A155="","",IF((G155="Funded"),"",(A155-TODAY())))</f>
        <v/>
      </c>
    </row>
    <row r="156" spans="1:8" x14ac:dyDescent="0.25">
      <c r="A156" s="11"/>
      <c r="F156" s="11"/>
      <c r="H156" s="12" t="str">
        <f>IF($A156="","",IF((G156="Funded"),"",(A156-TODAY())))</f>
        <v/>
      </c>
    </row>
    <row r="157" spans="1:8" x14ac:dyDescent="0.25">
      <c r="A157" s="11"/>
      <c r="F157" s="11"/>
      <c r="H157" s="12" t="str">
        <f>IF($A157="","",IF((G157="Funded"),"",(A157-TODAY())))</f>
        <v/>
      </c>
    </row>
    <row r="158" spans="1:8" x14ac:dyDescent="0.25">
      <c r="A158" s="11"/>
      <c r="F158" s="11"/>
      <c r="H158" s="12" t="str">
        <f>IF($A158="","",IF((G158="Funded"),"",(A158-TODAY())))</f>
        <v/>
      </c>
    </row>
    <row r="159" spans="1:8" x14ac:dyDescent="0.25">
      <c r="A159" s="11"/>
      <c r="F159" s="11"/>
      <c r="H159" s="12" t="str">
        <f>IF($A159="","",IF((G159="Funded"),"",(A159-TODAY())))</f>
        <v/>
      </c>
    </row>
    <row r="160" spans="1:8" x14ac:dyDescent="0.25">
      <c r="A160" s="11"/>
      <c r="F160" s="11"/>
      <c r="H160" s="12" t="str">
        <f>IF($A160="","",IF((G160="Funded"),"",(A160-TODAY())))</f>
        <v/>
      </c>
    </row>
    <row r="161" spans="1:8" x14ac:dyDescent="0.25">
      <c r="A161" s="11"/>
      <c r="F161" s="11"/>
      <c r="H161" s="12" t="str">
        <f>IF($A161="","",IF((G161="Funded"),"",(A161-TODAY())))</f>
        <v/>
      </c>
    </row>
    <row r="162" spans="1:8" x14ac:dyDescent="0.25">
      <c r="A162" s="11"/>
      <c r="F162" s="11"/>
      <c r="H162" s="12" t="str">
        <f>IF($A162="","",IF((G162="Funded"),"",(A162-TODAY())))</f>
        <v/>
      </c>
    </row>
    <row r="163" spans="1:8" x14ac:dyDescent="0.25">
      <c r="A163" s="11"/>
      <c r="F163" s="11"/>
      <c r="H163" s="12" t="str">
        <f>IF($A163="","",IF((G163="Funded"),"",(A163-TODAY())))</f>
        <v/>
      </c>
    </row>
    <row r="164" spans="1:8" x14ac:dyDescent="0.25">
      <c r="A164" s="11"/>
      <c r="F164" s="11"/>
      <c r="H164" s="12" t="str">
        <f>IF($A164="","",IF((G164="Funded"),"",(A164-TODAY())))</f>
        <v/>
      </c>
    </row>
    <row r="165" spans="1:8" x14ac:dyDescent="0.25">
      <c r="A165" s="11"/>
      <c r="F165" s="11"/>
      <c r="H165" s="12" t="str">
        <f>IF($A165="","",IF((G165="Funded"),"",(A165-TODAY())))</f>
        <v/>
      </c>
    </row>
    <row r="166" spans="1:8" x14ac:dyDescent="0.25">
      <c r="A166" s="11"/>
      <c r="F166" s="11"/>
      <c r="H166" s="12" t="str">
        <f>IF($A166="","",IF((G166="Funded"),"",(A166-TODAY())))</f>
        <v/>
      </c>
    </row>
    <row r="167" spans="1:8" x14ac:dyDescent="0.25">
      <c r="A167" s="11"/>
      <c r="F167" s="11"/>
      <c r="H167" s="12" t="str">
        <f>IF($A167="","",IF((G167="Funded"),"",(A167-TODAY())))</f>
        <v/>
      </c>
    </row>
    <row r="168" spans="1:8" x14ac:dyDescent="0.25">
      <c r="A168" s="11"/>
      <c r="F168" s="11"/>
      <c r="H168" s="12" t="str">
        <f>IF($A168="","",IF((G168="Funded"),"",(A168-TODAY())))</f>
        <v/>
      </c>
    </row>
    <row r="169" spans="1:8" x14ac:dyDescent="0.25">
      <c r="A169" s="11"/>
      <c r="F169" s="11"/>
      <c r="H169" s="12" t="str">
        <f>IF($A169="","",IF((G169="Funded"),"",(A169-TODAY())))</f>
        <v/>
      </c>
    </row>
    <row r="170" spans="1:8" x14ac:dyDescent="0.25">
      <c r="A170" s="11"/>
      <c r="F170" s="11"/>
      <c r="H170" s="12" t="str">
        <f>IF($A170="","",IF((G170="Funded"),"",(A170-TODAY())))</f>
        <v/>
      </c>
    </row>
    <row r="171" spans="1:8" x14ac:dyDescent="0.25">
      <c r="A171" s="11"/>
      <c r="F171" s="11"/>
      <c r="H171" s="12" t="str">
        <f>IF($A171="","",IF((G171="Funded"),"",(A171-TODAY())))</f>
        <v/>
      </c>
    </row>
    <row r="172" spans="1:8" x14ac:dyDescent="0.25">
      <c r="A172" s="11"/>
      <c r="F172" s="11"/>
      <c r="H172" s="12" t="str">
        <f>IF($A172="","",IF((G172="Funded"),"",(A172-TODAY())))</f>
        <v/>
      </c>
    </row>
    <row r="173" spans="1:8" x14ac:dyDescent="0.25">
      <c r="A173" s="11"/>
      <c r="F173" s="11"/>
      <c r="H173" s="12" t="str">
        <f>IF($A173="","",IF((G173="Funded"),"",(A173-TODAY())))</f>
        <v/>
      </c>
    </row>
    <row r="174" spans="1:8" x14ac:dyDescent="0.25">
      <c r="A174" s="11"/>
      <c r="F174" s="11"/>
      <c r="H174" s="12" t="str">
        <f>IF($A174="","",IF((G174="Funded"),"",(A174-TODAY())))</f>
        <v/>
      </c>
    </row>
    <row r="175" spans="1:8" x14ac:dyDescent="0.25">
      <c r="A175" s="11"/>
      <c r="F175" s="11"/>
      <c r="H175" s="12" t="str">
        <f>IF($A175="","",IF((G175="Funded"),"",(A175-TODAY())))</f>
        <v/>
      </c>
    </row>
    <row r="176" spans="1:8" x14ac:dyDescent="0.25">
      <c r="A176" s="11"/>
      <c r="F176" s="11"/>
      <c r="H176" s="12" t="str">
        <f>IF($A176="","",IF((G176="Funded"),"",(A176-TODAY())))</f>
        <v/>
      </c>
    </row>
    <row r="177" spans="1:8" x14ac:dyDescent="0.25">
      <c r="A177" s="11"/>
      <c r="F177" s="11"/>
      <c r="H177" s="12" t="str">
        <f>IF($A177="","",IF((G177="Funded"),"",(A177-TODAY())))</f>
        <v/>
      </c>
    </row>
    <row r="178" spans="1:8" x14ac:dyDescent="0.25">
      <c r="A178" s="11"/>
      <c r="F178" s="11"/>
      <c r="H178" s="12" t="str">
        <f>IF($A178="","",IF((G178="Funded"),"",(A178-TODAY())))</f>
        <v/>
      </c>
    </row>
    <row r="179" spans="1:8" x14ac:dyDescent="0.25">
      <c r="A179" s="11"/>
      <c r="F179" s="11"/>
      <c r="H179" s="12" t="str">
        <f>IF($A179="","",IF((G179="Funded"),"",(A179-TODAY())))</f>
        <v/>
      </c>
    </row>
    <row r="180" spans="1:8" x14ac:dyDescent="0.25">
      <c r="A180" s="11"/>
      <c r="F180" s="11"/>
      <c r="H180" s="12" t="str">
        <f>IF($A180="","",IF((G180="Funded"),"",(A180-TODAY())))</f>
        <v/>
      </c>
    </row>
    <row r="181" spans="1:8" x14ac:dyDescent="0.25">
      <c r="A181" s="11"/>
      <c r="F181" s="11"/>
      <c r="H181" s="12" t="str">
        <f>IF($A181="","",IF((G181="Funded"),"",(A181-TODAY())))</f>
        <v/>
      </c>
    </row>
    <row r="182" spans="1:8" x14ac:dyDescent="0.25">
      <c r="A182" s="11"/>
      <c r="F182" s="11"/>
      <c r="H182" s="12" t="str">
        <f>IF($A182="","",IF((G182="Funded"),"",(A182-TODAY())))</f>
        <v/>
      </c>
    </row>
    <row r="183" spans="1:8" x14ac:dyDescent="0.25">
      <c r="A183" s="11"/>
      <c r="F183" s="11"/>
      <c r="H183" s="12" t="str">
        <f>IF($A183="","",IF((G183="Funded"),"",(A183-TODAY())))</f>
        <v/>
      </c>
    </row>
    <row r="184" spans="1:8" x14ac:dyDescent="0.25">
      <c r="A184" s="11"/>
      <c r="F184" s="11"/>
      <c r="H184" s="12" t="str">
        <f>IF($A184="","",IF((G184="Funded"),"",(A184-TODAY())))</f>
        <v/>
      </c>
    </row>
    <row r="185" spans="1:8" x14ac:dyDescent="0.25">
      <c r="A185" s="11"/>
      <c r="F185" s="11"/>
      <c r="H185" s="12" t="str">
        <f>IF($A185="","",IF((G185="Funded"),"",(A185-TODAY())))</f>
        <v/>
      </c>
    </row>
    <row r="186" spans="1:8" x14ac:dyDescent="0.25">
      <c r="A186" s="11"/>
      <c r="F186" s="11"/>
      <c r="H186" s="12" t="str">
        <f>IF($A186="","",IF((G186="Funded"),"",(A186-TODAY())))</f>
        <v/>
      </c>
    </row>
    <row r="187" spans="1:8" x14ac:dyDescent="0.25">
      <c r="A187" s="11"/>
      <c r="F187" s="11"/>
      <c r="H187" s="12" t="str">
        <f>IF($A187="","",IF((G187="Funded"),"",(A187-TODAY())))</f>
        <v/>
      </c>
    </row>
    <row r="188" spans="1:8" x14ac:dyDescent="0.25">
      <c r="A188" s="11"/>
      <c r="F188" s="11"/>
      <c r="H188" s="12" t="str">
        <f>IF($A188="","",IF((G188="Funded"),"",(A188-TODAY())))</f>
        <v/>
      </c>
    </row>
    <row r="189" spans="1:8" x14ac:dyDescent="0.25">
      <c r="A189" s="11"/>
      <c r="F189" s="11"/>
      <c r="H189" s="12" t="str">
        <f>IF($A189="","",IF((G189="Funded"),"",(A189-TODAY())))</f>
        <v/>
      </c>
    </row>
    <row r="190" spans="1:8" x14ac:dyDescent="0.25">
      <c r="A190" s="11"/>
      <c r="F190" s="11"/>
      <c r="H190" s="12" t="str">
        <f>IF($A190="","",IF((G190="Funded"),"",(A190-TODAY())))</f>
        <v/>
      </c>
    </row>
    <row r="191" spans="1:8" x14ac:dyDescent="0.25">
      <c r="A191" s="11"/>
      <c r="F191" s="11"/>
      <c r="H191" s="12" t="str">
        <f>IF($A191="","",IF((G191="Funded"),"",(A191-TODAY())))</f>
        <v/>
      </c>
    </row>
    <row r="192" spans="1:8" x14ac:dyDescent="0.25">
      <c r="A192" s="11"/>
      <c r="F192" s="11"/>
      <c r="H192" s="12" t="str">
        <f>IF($A192="","",IF((G192="Funded"),"",(A192-TODAY())))</f>
        <v/>
      </c>
    </row>
    <row r="193" spans="1:8" x14ac:dyDescent="0.25">
      <c r="A193" s="11"/>
      <c r="F193" s="11"/>
      <c r="H193" s="12" t="str">
        <f>IF($A193="","",IF((G193="Funded"),"",(A193-TODAY())))</f>
        <v/>
      </c>
    </row>
    <row r="194" spans="1:8" x14ac:dyDescent="0.25">
      <c r="A194" s="11"/>
      <c r="F194" s="11"/>
      <c r="H194" s="12" t="str">
        <f>IF($A194="","",IF((G194="Funded"),"",(A194-TODAY())))</f>
        <v/>
      </c>
    </row>
    <row r="195" spans="1:8" x14ac:dyDescent="0.25">
      <c r="A195" s="11"/>
      <c r="F195" s="11"/>
      <c r="H195" s="12" t="str">
        <f>IF($A195="","",IF((G195="Funded"),"",(A195-TODAY())))</f>
        <v/>
      </c>
    </row>
    <row r="196" spans="1:8" x14ac:dyDescent="0.25">
      <c r="A196" s="11"/>
      <c r="F196" s="11"/>
      <c r="H196" s="12" t="str">
        <f>IF($A196="","",IF((G196="Funded"),"",(A196-TODAY())))</f>
        <v/>
      </c>
    </row>
    <row r="197" spans="1:8" x14ac:dyDescent="0.25">
      <c r="A197" s="11"/>
      <c r="F197" s="11"/>
      <c r="H197" s="12" t="str">
        <f>IF($A197="","",IF((G197="Funded"),"",(A197-TODAY())))</f>
        <v/>
      </c>
    </row>
    <row r="198" spans="1:8" x14ac:dyDescent="0.25">
      <c r="A198" s="11"/>
      <c r="F198" s="11"/>
      <c r="H198" s="12" t="str">
        <f>IF($A198="","",IF((G198="Funded"),"",(A198-TODAY())))</f>
        <v/>
      </c>
    </row>
    <row r="199" spans="1:8" x14ac:dyDescent="0.25">
      <c r="A199" s="11"/>
      <c r="F199" s="11"/>
      <c r="H199" s="12" t="str">
        <f>IF($A199="","",IF((G199="Funded"),"",(A199-TODAY())))</f>
        <v/>
      </c>
    </row>
    <row r="200" spans="1:8" x14ac:dyDescent="0.25">
      <c r="A200" s="11"/>
      <c r="F200" s="11"/>
      <c r="H200" s="12" t="str">
        <f>IF($A200="","",IF((G200="Funded"),"",(A200-TODAY())))</f>
        <v/>
      </c>
    </row>
    <row r="201" spans="1:8" x14ac:dyDescent="0.25">
      <c r="A201" s="11"/>
      <c r="F201" s="11"/>
      <c r="H201" s="12" t="str">
        <f>IF($A201="","",IF((G201="Funded"),"",(A201-TODAY())))</f>
        <v/>
      </c>
    </row>
  </sheetData>
  <autoFilter ref="A1:H1"/>
  <conditionalFormatting sqref="F2:F201">
    <cfRule type="expression" dxfId="0" priority="1">
      <formula>AND(F2&lt;&gt;"",F2&lt;TODAY(),NOT(OR($G2="Docs out",$G2="Funded")))</formula>
    </cfRule>
  </conditionalFormatting>
  <conditionalFormatting sqref="H2:H201">
    <cfRule type="expression" dxfId="1" priority="1">
      <formula>AND(H2&lt;&gt;"",H2&lt;5)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onventional, FHA, VA, USDA, Jumbo, Refinance" sqref="D2:D201">
      <formula1>"Conventional,FHA,VA,USDA,Jumbo,Refinance"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Processing, Conditional approval, Clear to close, Docs out, Funded, Suspended" sqref="G2:G201">
      <formula1>"Processing,Conditional approval,Clear to close,Docs out,Funded,Suspended"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46</v>
      </c>
      <c r="B1" s="13" t="s">
        <v>47</v>
      </c>
      <c r="C1" s="13" t="s">
        <v>48</v>
      </c>
    </row>
    <row r="2" spans="1:3" x14ac:dyDescent="0.25">
      <c r="A2" s="14" t="s">
        <v>49</v>
      </c>
      <c r="B2" s="15"/>
      <c r="C2" s="15"/>
    </row>
    <row r="3" spans="1:2" x14ac:dyDescent="0.25">
      <c r="A3" t="s">
        <v>50</v>
      </c>
      <c r="B3" s="16">
        <f>COUNTA('Pipeline'!$A$2:$A$201)</f>
        <v>6</v>
      </c>
    </row>
    <row r="4" spans="1:2" x14ac:dyDescent="0.25">
      <c r="A4" t="s">
        <v>51</v>
      </c>
      <c r="B4" s="16">
        <f>COUNTIFS('Pipeline'!$F$2:$F$201,("&lt;"&amp;TODAY()),'Pipeline'!$G$2:$G$201,"&lt;&gt;Docs out",'Pipeline'!$G$2:$G$201,"&lt;&gt;Funded")</f>
        <v>0</v>
      </c>
    </row>
    <row r="5" spans="1:3" x14ac:dyDescent="0.25">
      <c r="A5" s="14" t="s">
        <v>52</v>
      </c>
      <c r="B5" s="15"/>
      <c r="C5" s="15"/>
    </row>
    <row r="6" spans="1:2" x14ac:dyDescent="0.25">
      <c r="A6" t="s">
        <v>53</v>
      </c>
      <c r="B6" s="16">
        <f>COUNTIF('Pipeline'!$G$2:$G$201,"Processing")</f>
        <v>1</v>
      </c>
    </row>
    <row r="7" spans="1:2" x14ac:dyDescent="0.25">
      <c r="A7" t="s">
        <v>54</v>
      </c>
      <c r="B7" s="16">
        <f>COUNTIF('Pipeline'!$G$2:$G$201,"Conditional approval")</f>
        <v>1</v>
      </c>
    </row>
    <row r="8" spans="1:2" x14ac:dyDescent="0.25">
      <c r="A8" t="s">
        <v>55</v>
      </c>
      <c r="B8" s="16">
        <f>COUNTIF('Pipeline'!$G$2:$G$201,"Clear to close")</f>
        <v>1</v>
      </c>
    </row>
    <row r="9" spans="1:2" x14ac:dyDescent="0.25">
      <c r="A9" t="s">
        <v>56</v>
      </c>
      <c r="B9" s="16">
        <f>COUNTIF('Pipeline'!$G$2:$G$201,"Docs out")</f>
        <v>1</v>
      </c>
    </row>
    <row r="10" spans="1:2" x14ac:dyDescent="0.25">
      <c r="A10" t="s">
        <v>57</v>
      </c>
      <c r="B10" s="16">
        <f>COUNTIF('Pipeline'!$G$2:$G$201,"Funded")</f>
        <v>1</v>
      </c>
    </row>
    <row r="11" spans="1:2" x14ac:dyDescent="0.25">
      <c r="A11" t="s">
        <v>58</v>
      </c>
      <c r="B11" s="16">
        <f>COUNTIF('Pipeline'!$G$2:$G$201,"Suspended")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Pipeline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