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ipeline" state="visible" r:id="rId5"/>
    <sheet sheetId="3" name="Forecast" state="visible" r:id="rId6"/>
  </sheets>
  <calcPr calcId="171027" fullCalcOnLoad="1"/>
</workbook>
</file>

<file path=xl/sharedStrings.xml><?xml version="1.0" encoding="utf-8"?>
<sst xmlns="http://schemas.openxmlformats.org/spreadsheetml/2006/main" count="53" uniqueCount="50">
  <si>
    <t>Loan Pipeline Tracker</t>
  </si>
  <si>
    <t>A free loan pipeline spreadsheet: track borrowers from application to funded with loan amount, close date, and projected revenue, in Sheets and Excel.</t>
  </si>
  <si>
    <t>Quick start</t>
  </si>
  <si>
    <t>Open the Pipeline tab and replace the sample rows with your own — one row per entry. Formulas fill in automatically for new rows.</t>
  </si>
  <si>
    <t>Use borrower references; loan files stay in your LOS. Comp is your compensation in basis points.</t>
  </si>
  <si>
    <t>Pull-through by stage gives a weighted revenue forecast; edit the percentages to your history.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</si>
  <si>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</si>
  <si>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</si>
  <si>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</si>
  <si>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</si>
  <si>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</si>
  <si>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</si>
  <si>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</si>
  <si>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Borrower ref</t>
  </si>
  <si>
    <t>Loan type</t>
  </si>
  <si>
    <t>Loan amount</t>
  </si>
  <si>
    <t>Comp (bps)</t>
  </si>
  <si>
    <t>Stage</t>
  </si>
  <si>
    <t>Est. close</t>
  </si>
  <si>
    <t>Lender</t>
  </si>
  <si>
    <t>Projected revenue</t>
  </si>
  <si>
    <t>Pull-through</t>
  </si>
  <si>
    <t>Weighted revenue</t>
  </si>
  <si>
    <t>B-1042</t>
  </si>
  <si>
    <t>Conventional</t>
  </si>
  <si>
    <t>Clear to close</t>
  </si>
  <si>
    <t>UWM</t>
  </si>
  <si>
    <t>B-1061</t>
  </si>
  <si>
    <t>FHA</t>
  </si>
  <si>
    <t>Conditional approval</t>
  </si>
  <si>
    <t>Rocket Pro TPO</t>
  </si>
  <si>
    <t>B-1077</t>
  </si>
  <si>
    <t>VA</t>
  </si>
  <si>
    <t>Submitted</t>
  </si>
  <si>
    <t>B-1090</t>
  </si>
  <si>
    <t>Jumbo</t>
  </si>
  <si>
    <t>Application</t>
  </si>
  <si>
    <t>Bank partner</t>
  </si>
  <si>
    <t>B-1012</t>
  </si>
  <si>
    <t>Refinance</t>
  </si>
  <si>
    <t>Funded</t>
  </si>
  <si>
    <t>B-1100</t>
  </si>
  <si>
    <t>Pre-approval</t>
  </si>
  <si>
    <t>Item</t>
  </si>
  <si>
    <t>Value</t>
  </si>
  <si>
    <t>Notes</t>
  </si>
  <si>
    <t>Revenue</t>
  </si>
  <si>
    <t>Funded this period</t>
  </si>
  <si>
    <t>Weighted pipeline</t>
  </si>
  <si>
    <t>Loans in 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</si>
</sst>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3" customWidth="1"/>
    <col min="5" max="5" width="16" customWidth="1"/>
    <col min="6" max="6" width="14" customWidth="1"/>
    <col min="7" max="7" width="24" customWidth="1"/>
    <col min="8" max="8" width="20" customWidth="1"/>
    <col min="9" max="9" width="15" customWidth="1"/>
    <col min="10" max="10" width="19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388000</v>
      </c>
      <c r="D2" s="12">
        <v>200</v>
      </c>
      <c r="E2" t="s">
        <v>25</v>
      </c>
      <c r="F2" s="13">
        <v>46312</v>
      </c>
      <c r="G2" t="s">
        <v>26</v>
      </c>
      <c r="H2" s="14">
        <f>IF($A2="","",((C2*D2)/10000))</f>
        <v>7760</v>
      </c>
      <c r="I2" s="15">
        <f>IF($A2="","",IF((E2="Funded"),1,IF((E2="Withdrawn"),0,IF((E2="Clear to close"),0.95,IF((E2="Conditional approval"),0.8,IF((E2="Submitted"),0.6,IF((E2="Application"),0.4,0.2)))))))</f>
        <v>0.95</v>
      </c>
      <c r="J2" s="14">
        <f>IF($A2="","",(H2*I2))</f>
        <v>7372</v>
      </c>
    </row>
    <row r="3" spans="1:10" x14ac:dyDescent="0.25">
      <c r="A3" t="s">
        <v>27</v>
      </c>
      <c r="B3" t="s">
        <v>28</v>
      </c>
      <c r="C3" s="11">
        <v>291000</v>
      </c>
      <c r="D3" s="12">
        <v>225</v>
      </c>
      <c r="E3" t="s">
        <v>29</v>
      </c>
      <c r="F3" s="13">
        <v>46320</v>
      </c>
      <c r="G3" t="s">
        <v>30</v>
      </c>
      <c r="H3" s="14">
        <f>IF($A3="","",((C3*D3)/10000))</f>
        <v>6547.5</v>
      </c>
      <c r="I3" s="15">
        <f>IF($A3="","",IF((E3="Funded"),1,IF((E3="Withdrawn"),0,IF((E3="Clear to close"),0.95,IF((E3="Conditional approval"),0.8,IF((E3="Submitted"),0.6,IF((E3="Application"),0.4,0.2)))))))</f>
        <v>0.8</v>
      </c>
      <c r="J3" s="14">
        <f>IF($A3="","",(H3*I3))</f>
        <v>5238</v>
      </c>
    </row>
    <row r="4" spans="1:10" x14ac:dyDescent="0.25">
      <c r="A4" t="s">
        <v>31</v>
      </c>
      <c r="B4" t="s">
        <v>32</v>
      </c>
      <c r="C4" s="11">
        <v>412000</v>
      </c>
      <c r="D4" s="12">
        <v>200</v>
      </c>
      <c r="E4" t="s">
        <v>33</v>
      </c>
      <c r="F4" s="13">
        <v>46333</v>
      </c>
      <c r="G4" t="s">
        <v>26</v>
      </c>
      <c r="H4" s="14">
        <f>IF($A4="","",((C4*D4)/10000))</f>
        <v>8240</v>
      </c>
      <c r="I4" s="15">
        <f>IF($A4="","",IF((E4="Funded"),1,IF((E4="Withdrawn"),0,IF((E4="Clear to close"),0.95,IF((E4="Conditional approval"),0.8,IF((E4="Submitted"),0.6,IF((E4="Application"),0.4,0.2)))))))</f>
        <v>0.6</v>
      </c>
      <c r="J4" s="14">
        <f>IF($A4="","",(H4*I4))</f>
        <v>4944</v>
      </c>
    </row>
    <row r="5" spans="1:10" x14ac:dyDescent="0.25">
      <c r="A5" t="s">
        <v>34</v>
      </c>
      <c r="B5" t="s">
        <v>35</v>
      </c>
      <c r="C5" s="11">
        <v>960000</v>
      </c>
      <c r="D5" s="12">
        <v>125</v>
      </c>
      <c r="E5" t="s">
        <v>36</v>
      </c>
      <c r="F5" s="13">
        <v>46348</v>
      </c>
      <c r="G5" t="s">
        <v>37</v>
      </c>
      <c r="H5" s="14">
        <f>IF($A5="","",((C5*D5)/10000))</f>
        <v>12000</v>
      </c>
      <c r="I5" s="15">
        <f>IF($A5="","",IF((E5="Funded"),1,IF((E5="Withdrawn"),0,IF((E5="Clear to close"),0.95,IF((E5="Conditional approval"),0.8,IF((E5="Submitted"),0.6,IF((E5="Application"),0.4,0.2)))))))</f>
        <v>0.4</v>
      </c>
      <c r="J5" s="14">
        <f>IF($A5="","",(H5*I5))</f>
        <v>4800</v>
      </c>
    </row>
    <row r="6" spans="1:10" x14ac:dyDescent="0.25">
      <c r="A6" t="s">
        <v>38</v>
      </c>
      <c r="B6" t="s">
        <v>39</v>
      </c>
      <c r="C6" s="11">
        <v>255000</v>
      </c>
      <c r="D6" s="12">
        <v>175</v>
      </c>
      <c r="E6" t="s">
        <v>40</v>
      </c>
      <c r="F6" s="13">
        <v>46305</v>
      </c>
      <c r="G6" t="s">
        <v>26</v>
      </c>
      <c r="H6" s="14">
        <f>IF($A6="","",((C6*D6)/10000))</f>
        <v>4462.5</v>
      </c>
      <c r="I6" s="15">
        <f>IF($A6="","",IF((E6="Funded"),1,IF((E6="Withdrawn"),0,IF((E6="Clear to close"),0.95,IF((E6="Conditional approval"),0.8,IF((E6="Submitted"),0.6,IF((E6="Application"),0.4,0.2)))))))</f>
        <v>1</v>
      </c>
      <c r="J6" s="14">
        <f>IF($A6="","",(H6*I6))</f>
        <v>4462.5</v>
      </c>
    </row>
    <row r="7" spans="1:10" x14ac:dyDescent="0.25">
      <c r="A7" t="s">
        <v>41</v>
      </c>
      <c r="B7" t="s">
        <v>24</v>
      </c>
      <c r="C7" s="11">
        <v>320000</v>
      </c>
      <c r="D7" s="12">
        <v>200</v>
      </c>
      <c r="E7" t="s">
        <v>42</v>
      </c>
      <c r="F7" s="13">
        <v>46368</v>
      </c>
      <c r="H7" s="14">
        <f>IF($A7="","",((C7*D7)/10000))</f>
        <v>6400</v>
      </c>
      <c r="I7" s="15">
        <f>IF($A7="","",IF((E7="Funded"),1,IF((E7="Withdrawn"),0,IF((E7="Clear to close"),0.95,IF((E7="Conditional approval"),0.8,IF((E7="Submitted"),0.6,IF((E7="Application"),0.4,0.2)))))))</f>
        <v>0.2</v>
      </c>
      <c r="J7" s="14">
        <f>IF($A7="","",(H7*I7))</f>
        <v>1280</v>
      </c>
    </row>
    <row r="8" spans="1:10" x14ac:dyDescent="0.25">
      <c r="C8" s="11"/>
      <c r="D8" s="12"/>
      <c r="F8" s="13"/>
      <c r="H8" s="14" t="str">
        <f>IF($A8="","",((C8*D8)/10000))</f>
        <v/>
      </c>
      <c r="I8" s="15" t="str">
        <f>IF($A8="","",IF((E8="Funded"),1,IF((E8="Withdrawn"),0,IF((E8="Clear to close"),0.95,IF((E8="Conditional approval"),0.8,IF((E8="Submitted"),0.6,IF((E8="Application"),0.4,0.2)))))))</f>
        <v/>
      </c>
      <c r="J8" s="14" t="str">
        <f>IF($A8="","",(H8*I8))</f>
        <v/>
      </c>
    </row>
    <row r="9" spans="1:10" x14ac:dyDescent="0.25">
      <c r="C9" s="11"/>
      <c r="D9" s="12"/>
      <c r="F9" s="13"/>
      <c r="H9" s="14" t="str">
        <f>IF($A9="","",((C9*D9)/10000))</f>
        <v/>
      </c>
      <c r="I9" s="15" t="str">
        <f>IF($A9="","",IF((E9="Funded"),1,IF((E9="Withdrawn"),0,IF((E9="Clear to close"),0.95,IF((E9="Conditional approval"),0.8,IF((E9="Submitted"),0.6,IF((E9="Application"),0.4,0.2)))))))</f>
        <v/>
      </c>
      <c r="J9" s="14" t="str">
        <f>IF($A9="","",(H9*I9))</f>
        <v/>
      </c>
    </row>
    <row r="10" spans="1:10" x14ac:dyDescent="0.25">
      <c r="C10" s="11"/>
      <c r="D10" s="12"/>
      <c r="F10" s="13"/>
      <c r="H10" s="14" t="str">
        <f>IF($A10="","",((C10*D10)/10000))</f>
        <v/>
      </c>
      <c r="I10" s="15" t="str">
        <f>IF($A10="","",IF((E10="Funded"),1,IF((E10="Withdrawn"),0,IF((E10="Clear to close"),0.95,IF((E10="Conditional approval"),0.8,IF((E10="Submitted"),0.6,IF((E10="Application"),0.4,0.2)))))))</f>
        <v/>
      </c>
      <c r="J10" s="14" t="str">
        <f>IF($A10="","",(H10*I10))</f>
        <v/>
      </c>
    </row>
    <row r="11" spans="1:10" x14ac:dyDescent="0.25">
      <c r="C11" s="11"/>
      <c r="D11" s="12"/>
      <c r="F11" s="13"/>
      <c r="H11" s="14" t="str">
        <f>IF($A11="","",((C11*D11)/10000))</f>
        <v/>
      </c>
      <c r="I11" s="15" t="str">
        <f>IF($A11="","",IF((E11="Funded"),1,IF((E11="Withdrawn"),0,IF((E11="Clear to close"),0.95,IF((E11="Conditional approval"),0.8,IF((E11="Submitted"),0.6,IF((E11="Application"),0.4,0.2)))))))</f>
        <v/>
      </c>
      <c r="J11" s="14" t="str">
        <f>IF($A11="","",(H11*I11))</f>
        <v/>
      </c>
    </row>
    <row r="12" spans="1:10" x14ac:dyDescent="0.25">
      <c r="C12" s="11"/>
      <c r="D12" s="12"/>
      <c r="F12" s="13"/>
      <c r="H12" s="14" t="str">
        <f>IF($A12="","",((C12*D12)/10000))</f>
        <v/>
      </c>
      <c r="I12" s="15" t="str">
        <f>IF($A12="","",IF((E12="Funded"),1,IF((E12="Withdrawn"),0,IF((E12="Clear to close"),0.95,IF((E12="Conditional approval"),0.8,IF((E12="Submitted"),0.6,IF((E12="Application"),0.4,0.2)))))))</f>
        <v/>
      </c>
      <c r="J12" s="14" t="str">
        <f>IF($A12="","",(H12*I12))</f>
        <v/>
      </c>
    </row>
    <row r="13" spans="1:10" x14ac:dyDescent="0.25">
      <c r="C13" s="11"/>
      <c r="D13" s="12"/>
      <c r="F13" s="13"/>
      <c r="H13" s="14" t="str">
        <f>IF($A13="","",((C13*D13)/10000))</f>
        <v/>
      </c>
      <c r="I13" s="15" t="str">
        <f>IF($A13="","",IF((E13="Funded"),1,IF((E13="Withdrawn"),0,IF((E13="Clear to close"),0.95,IF((E13="Conditional approval"),0.8,IF((E13="Submitted"),0.6,IF((E13="Application"),0.4,0.2)))))))</f>
        <v/>
      </c>
      <c r="J13" s="14" t="str">
        <f>IF($A13="","",(H13*I13))</f>
        <v/>
      </c>
    </row>
    <row r="14" spans="1:10" x14ac:dyDescent="0.25">
      <c r="C14" s="11"/>
      <c r="D14" s="12"/>
      <c r="F14" s="13"/>
      <c r="H14" s="14" t="str">
        <f>IF($A14="","",((C14*D14)/10000))</f>
        <v/>
      </c>
      <c r="I14" s="15" t="str">
        <f>IF($A14="","",IF((E14="Funded"),1,IF((E14="Withdrawn"),0,IF((E14="Clear to close"),0.95,IF((E14="Conditional approval"),0.8,IF((E14="Submitted"),0.6,IF((E14="Application"),0.4,0.2)))))))</f>
        <v/>
      </c>
      <c r="J14" s="14" t="str">
        <f>IF($A14="","",(H14*I14))</f>
        <v/>
      </c>
    </row>
    <row r="15" spans="1:10" x14ac:dyDescent="0.25">
      <c r="C15" s="11"/>
      <c r="D15" s="12"/>
      <c r="F15" s="13"/>
      <c r="H15" s="14" t="str">
        <f>IF($A15="","",((C15*D15)/10000))</f>
        <v/>
      </c>
      <c r="I15" s="15" t="str">
        <f>IF($A15="","",IF((E15="Funded"),1,IF((E15="Withdrawn"),0,IF((E15="Clear to close"),0.95,IF((E15="Conditional approval"),0.8,IF((E15="Submitted"),0.6,IF((E15="Application"),0.4,0.2)))))))</f>
        <v/>
      </c>
      <c r="J15" s="14" t="str">
        <f>IF($A15="","",(H15*I15))</f>
        <v/>
      </c>
    </row>
    <row r="16" spans="1:10" x14ac:dyDescent="0.25">
      <c r="C16" s="11"/>
      <c r="D16" s="12"/>
      <c r="F16" s="13"/>
      <c r="H16" s="14" t="str">
        <f>IF($A16="","",((C16*D16)/10000))</f>
        <v/>
      </c>
      <c r="I16" s="15" t="str">
        <f>IF($A16="","",IF((E16="Funded"),1,IF((E16="Withdrawn"),0,IF((E16="Clear to close"),0.95,IF((E16="Conditional approval"),0.8,IF((E16="Submitted"),0.6,IF((E16="Application"),0.4,0.2)))))))</f>
        <v/>
      </c>
      <c r="J16" s="14" t="str">
        <f>IF($A16="","",(H16*I16))</f>
        <v/>
      </c>
    </row>
    <row r="17" spans="1:10" x14ac:dyDescent="0.25">
      <c r="C17" s="11"/>
      <c r="D17" s="12"/>
      <c r="F17" s="13"/>
      <c r="H17" s="14" t="str">
        <f>IF($A17="","",((C17*D17)/10000))</f>
        <v/>
      </c>
      <c r="I17" s="15" t="str">
        <f>IF($A17="","",IF((E17="Funded"),1,IF((E17="Withdrawn"),0,IF((E17="Clear to close"),0.95,IF((E17="Conditional approval"),0.8,IF((E17="Submitted"),0.6,IF((E17="Application"),0.4,0.2)))))))</f>
        <v/>
      </c>
      <c r="J17" s="14" t="str">
        <f>IF($A17="","",(H17*I17))</f>
        <v/>
      </c>
    </row>
    <row r="18" spans="1:10" x14ac:dyDescent="0.25">
      <c r="C18" s="11"/>
      <c r="D18" s="12"/>
      <c r="F18" s="13"/>
      <c r="H18" s="14" t="str">
        <f>IF($A18="","",((C18*D18)/10000))</f>
        <v/>
      </c>
      <c r="I18" s="15" t="str">
        <f>IF($A18="","",IF((E18="Funded"),1,IF((E18="Withdrawn"),0,IF((E18="Clear to close"),0.95,IF((E18="Conditional approval"),0.8,IF((E18="Submitted"),0.6,IF((E18="Application"),0.4,0.2)))))))</f>
        <v/>
      </c>
      <c r="J18" s="14" t="str">
        <f>IF($A18="","",(H18*I18))</f>
        <v/>
      </c>
    </row>
    <row r="19" spans="1:10" x14ac:dyDescent="0.25">
      <c r="C19" s="11"/>
      <c r="D19" s="12"/>
      <c r="F19" s="13"/>
      <c r="H19" s="14" t="str">
        <f>IF($A19="","",((C19*D19)/10000))</f>
        <v/>
      </c>
      <c r="I19" s="15" t="str">
        <f>IF($A19="","",IF((E19="Funded"),1,IF((E19="Withdrawn"),0,IF((E19="Clear to close"),0.95,IF((E19="Conditional approval"),0.8,IF((E19="Submitted"),0.6,IF((E19="Application"),0.4,0.2)))))))</f>
        <v/>
      </c>
      <c r="J19" s="14" t="str">
        <f>IF($A19="","",(H19*I19))</f>
        <v/>
      </c>
    </row>
    <row r="20" spans="1:10" x14ac:dyDescent="0.25">
      <c r="C20" s="11"/>
      <c r="D20" s="12"/>
      <c r="F20" s="13"/>
      <c r="H20" s="14" t="str">
        <f>IF($A20="","",((C20*D20)/10000))</f>
        <v/>
      </c>
      <c r="I20" s="15" t="str">
        <f>IF($A20="","",IF((E20="Funded"),1,IF((E20="Withdrawn"),0,IF((E20="Clear to close"),0.95,IF((E20="Conditional approval"),0.8,IF((E20="Submitted"),0.6,IF((E20="Application"),0.4,0.2)))))))</f>
        <v/>
      </c>
      <c r="J20" s="14" t="str">
        <f>IF($A20="","",(H20*I20))</f>
        <v/>
      </c>
    </row>
    <row r="21" spans="1:10" x14ac:dyDescent="0.25">
      <c r="C21" s="11"/>
      <c r="D21" s="12"/>
      <c r="F21" s="13"/>
      <c r="H21" s="14" t="str">
        <f>IF($A21="","",((C21*D21)/10000))</f>
        <v/>
      </c>
      <c r="I21" s="15" t="str">
        <f>IF($A21="","",IF((E21="Funded"),1,IF((E21="Withdrawn"),0,IF((E21="Clear to close"),0.95,IF((E21="Conditional approval"),0.8,IF((E21="Submitted"),0.6,IF((E21="Application"),0.4,0.2)))))))</f>
        <v/>
      </c>
      <c r="J21" s="14" t="str">
        <f>IF($A21="","",(H21*I21))</f>
        <v/>
      </c>
    </row>
    <row r="22" spans="1:10" x14ac:dyDescent="0.25">
      <c r="C22" s="11"/>
      <c r="D22" s="12"/>
      <c r="F22" s="13"/>
      <c r="H22" s="14" t="str">
        <f>IF($A22="","",((C22*D22)/10000))</f>
        <v/>
      </c>
      <c r="I22" s="15" t="str">
        <f>IF($A22="","",IF((E22="Funded"),1,IF((E22="Withdrawn"),0,IF((E22="Clear to close"),0.95,IF((E22="Conditional approval"),0.8,IF((E22="Submitted"),0.6,IF((E22="Application"),0.4,0.2)))))))</f>
        <v/>
      </c>
      <c r="J22" s="14" t="str">
        <f>IF($A22="","",(H22*I22))</f>
        <v/>
      </c>
    </row>
    <row r="23" spans="1:10" x14ac:dyDescent="0.25">
      <c r="C23" s="11"/>
      <c r="D23" s="12"/>
      <c r="F23" s="13"/>
      <c r="H23" s="14" t="str">
        <f>IF($A23="","",((C23*D23)/10000))</f>
        <v/>
      </c>
      <c r="I23" s="15" t="str">
        <f>IF($A23="","",IF((E23="Funded"),1,IF((E23="Withdrawn"),0,IF((E23="Clear to close"),0.95,IF((E23="Conditional approval"),0.8,IF((E23="Submitted"),0.6,IF((E23="Application"),0.4,0.2)))))))</f>
        <v/>
      </c>
      <c r="J23" s="14" t="str">
        <f>IF($A23="","",(H23*I23))</f>
        <v/>
      </c>
    </row>
    <row r="24" spans="1:10" x14ac:dyDescent="0.25">
      <c r="C24" s="11"/>
      <c r="D24" s="12"/>
      <c r="F24" s="13"/>
      <c r="H24" s="14" t="str">
        <f>IF($A24="","",((C24*D24)/10000))</f>
        <v/>
      </c>
      <c r="I24" s="15" t="str">
        <f>IF($A24="","",IF((E24="Funded"),1,IF((E24="Withdrawn"),0,IF((E24="Clear to close"),0.95,IF((E24="Conditional approval"),0.8,IF((E24="Submitted"),0.6,IF((E24="Application"),0.4,0.2)))))))</f>
        <v/>
      </c>
      <c r="J24" s="14" t="str">
        <f>IF($A24="","",(H24*I24))</f>
        <v/>
      </c>
    </row>
    <row r="25" spans="1:10" x14ac:dyDescent="0.25">
      <c r="C25" s="11"/>
      <c r="D25" s="12"/>
      <c r="F25" s="13"/>
      <c r="H25" s="14" t="str">
        <f>IF($A25="","",((C25*D25)/10000))</f>
        <v/>
      </c>
      <c r="I25" s="15" t="str">
        <f>IF($A25="","",IF((E25="Funded"),1,IF((E25="Withdrawn"),0,IF((E25="Clear to close"),0.95,IF((E25="Conditional approval"),0.8,IF((E25="Submitted"),0.6,IF((E25="Application"),0.4,0.2)))))))</f>
        <v/>
      </c>
      <c r="J25" s="14" t="str">
        <f>IF($A25="","",(H25*I25))</f>
        <v/>
      </c>
    </row>
    <row r="26" spans="1:10" x14ac:dyDescent="0.25">
      <c r="C26" s="11"/>
      <c r="D26" s="12"/>
      <c r="F26" s="13"/>
      <c r="H26" s="14" t="str">
        <f>IF($A26="","",((C26*D26)/10000))</f>
        <v/>
      </c>
      <c r="I26" s="15" t="str">
        <f>IF($A26="","",IF((E26="Funded"),1,IF((E26="Withdrawn"),0,IF((E26="Clear to close"),0.95,IF((E26="Conditional approval"),0.8,IF((E26="Submitted"),0.6,IF((E26="Application"),0.4,0.2)))))))</f>
        <v/>
      </c>
      <c r="J26" s="14" t="str">
        <f>IF($A26="","",(H26*I26))</f>
        <v/>
      </c>
    </row>
    <row r="27" spans="1:10" x14ac:dyDescent="0.25">
      <c r="C27" s="11"/>
      <c r="D27" s="12"/>
      <c r="F27" s="13"/>
      <c r="H27" s="14" t="str">
        <f>IF($A27="","",((C27*D27)/10000))</f>
        <v/>
      </c>
      <c r="I27" s="15" t="str">
        <f>IF($A27="","",IF((E27="Funded"),1,IF((E27="Withdrawn"),0,IF((E27="Clear to close"),0.95,IF((E27="Conditional approval"),0.8,IF((E27="Submitted"),0.6,IF((E27="Application"),0.4,0.2)))))))</f>
        <v/>
      </c>
      <c r="J27" s="14" t="str">
        <f>IF($A27="","",(H27*I27))</f>
        <v/>
      </c>
    </row>
    <row r="28" spans="1:10" x14ac:dyDescent="0.25">
      <c r="C28" s="11"/>
      <c r="D28" s="12"/>
      <c r="F28" s="13"/>
      <c r="H28" s="14" t="str">
        <f>IF($A28="","",((C28*D28)/10000))</f>
        <v/>
      </c>
      <c r="I28" s="15" t="str">
        <f>IF($A28="","",IF((E28="Funded"),1,IF((E28="Withdrawn"),0,IF((E28="Clear to close"),0.95,IF((E28="Conditional approval"),0.8,IF((E28="Submitted"),0.6,IF((E28="Application"),0.4,0.2)))))))</f>
        <v/>
      </c>
      <c r="J28" s="14" t="str">
        <f>IF($A28="","",(H28*I28))</f>
        <v/>
      </c>
    </row>
    <row r="29" spans="1:10" x14ac:dyDescent="0.25">
      <c r="C29" s="11"/>
      <c r="D29" s="12"/>
      <c r="F29" s="13"/>
      <c r="H29" s="14" t="str">
        <f>IF($A29="","",((C29*D29)/10000))</f>
        <v/>
      </c>
      <c r="I29" s="15" t="str">
        <f>IF($A29="","",IF((E29="Funded"),1,IF((E29="Withdrawn"),0,IF((E29="Clear to close"),0.95,IF((E29="Conditional approval"),0.8,IF((E29="Submitted"),0.6,IF((E29="Application"),0.4,0.2)))))))</f>
        <v/>
      </c>
      <c r="J29" s="14" t="str">
        <f>IF($A29="","",(H29*I29))</f>
        <v/>
      </c>
    </row>
    <row r="30" spans="1:10" x14ac:dyDescent="0.25">
      <c r="C30" s="11"/>
      <c r="D30" s="12"/>
      <c r="F30" s="13"/>
      <c r="H30" s="14" t="str">
        <f>IF($A30="","",((C30*D30)/10000))</f>
        <v/>
      </c>
      <c r="I30" s="15" t="str">
        <f>IF($A30="","",IF((E30="Funded"),1,IF((E30="Withdrawn"),0,IF((E30="Clear to close"),0.95,IF((E30="Conditional approval"),0.8,IF((E30="Submitted"),0.6,IF((E30="Application"),0.4,0.2)))))))</f>
        <v/>
      </c>
      <c r="J30" s="14" t="str">
        <f>IF($A30="","",(H30*I30))</f>
        <v/>
      </c>
    </row>
    <row r="31" spans="1:10" x14ac:dyDescent="0.25">
      <c r="C31" s="11"/>
      <c r="D31" s="12"/>
      <c r="F31" s="13"/>
      <c r="H31" s="14" t="str">
        <f>IF($A31="","",((C31*D31)/10000))</f>
        <v/>
      </c>
      <c r="I31" s="15" t="str">
        <f>IF($A31="","",IF((E31="Funded"),1,IF((E31="Withdrawn"),0,IF((E31="Clear to close"),0.95,IF((E31="Conditional approval"),0.8,IF((E31="Submitted"),0.6,IF((E31="Application"),0.4,0.2)))))))</f>
        <v/>
      </c>
      <c r="J31" s="14" t="str">
        <f>IF($A31="","",(H31*I31))</f>
        <v/>
      </c>
    </row>
    <row r="32" spans="1:10" x14ac:dyDescent="0.25">
      <c r="C32" s="11"/>
      <c r="D32" s="12"/>
      <c r="F32" s="13"/>
      <c r="H32" s="14" t="str">
        <f>IF($A32="","",((C32*D32)/10000))</f>
        <v/>
      </c>
      <c r="I32" s="15" t="str">
        <f>IF($A32="","",IF((E32="Funded"),1,IF((E32="Withdrawn"),0,IF((E32="Clear to close"),0.95,IF((E32="Conditional approval"),0.8,IF((E32="Submitted"),0.6,IF((E32="Application"),0.4,0.2)))))))</f>
        <v/>
      </c>
      <c r="J32" s="14" t="str">
        <f>IF($A32="","",(H32*I32))</f>
        <v/>
      </c>
    </row>
    <row r="33" spans="1:10" x14ac:dyDescent="0.25">
      <c r="C33" s="11"/>
      <c r="D33" s="12"/>
      <c r="F33" s="13"/>
      <c r="H33" s="14" t="str">
        <f>IF($A33="","",((C33*D33)/10000))</f>
        <v/>
      </c>
      <c r="I33" s="15" t="str">
        <f>IF($A33="","",IF((E33="Funded"),1,IF((E33="Withdrawn"),0,IF((E33="Clear to close"),0.95,IF((E33="Conditional approval"),0.8,IF((E33="Submitted"),0.6,IF((E33="Application"),0.4,0.2)))))))</f>
        <v/>
      </c>
      <c r="J33" s="14" t="str">
        <f>IF($A33="","",(H33*I33))</f>
        <v/>
      </c>
    </row>
    <row r="34" spans="1:10" x14ac:dyDescent="0.25">
      <c r="C34" s="11"/>
      <c r="D34" s="12"/>
      <c r="F34" s="13"/>
      <c r="H34" s="14" t="str">
        <f>IF($A34="","",((C34*D34)/10000))</f>
        <v/>
      </c>
      <c r="I34" s="15" t="str">
        <f>IF($A34="","",IF((E34="Funded"),1,IF((E34="Withdrawn"),0,IF((E34="Clear to close"),0.95,IF((E34="Conditional approval"),0.8,IF((E34="Submitted"),0.6,IF((E34="Application"),0.4,0.2)))))))</f>
        <v/>
      </c>
      <c r="J34" s="14" t="str">
        <f>IF($A34="","",(H34*I34))</f>
        <v/>
      </c>
    </row>
    <row r="35" spans="1:10" x14ac:dyDescent="0.25">
      <c r="C35" s="11"/>
      <c r="D35" s="12"/>
      <c r="F35" s="13"/>
      <c r="H35" s="14" t="str">
        <f>IF($A35="","",((C35*D35)/10000))</f>
        <v/>
      </c>
      <c r="I35" s="15" t="str">
        <f>IF($A35="","",IF((E35="Funded"),1,IF((E35="Withdrawn"),0,IF((E35="Clear to close"),0.95,IF((E35="Conditional approval"),0.8,IF((E35="Submitted"),0.6,IF((E35="Application"),0.4,0.2)))))))</f>
        <v/>
      </c>
      <c r="J35" s="14" t="str">
        <f>IF($A35="","",(H35*I35))</f>
        <v/>
      </c>
    </row>
    <row r="36" spans="1:10" x14ac:dyDescent="0.25">
      <c r="C36" s="11"/>
      <c r="D36" s="12"/>
      <c r="F36" s="13"/>
      <c r="H36" s="14" t="str">
        <f>IF($A36="","",((C36*D36)/10000))</f>
        <v/>
      </c>
      <c r="I36" s="15" t="str">
        <f>IF($A36="","",IF((E36="Funded"),1,IF((E36="Withdrawn"),0,IF((E36="Clear to close"),0.95,IF((E36="Conditional approval"),0.8,IF((E36="Submitted"),0.6,IF((E36="Application"),0.4,0.2)))))))</f>
        <v/>
      </c>
      <c r="J36" s="14" t="str">
        <f>IF($A36="","",(H36*I36))</f>
        <v/>
      </c>
    </row>
    <row r="37" spans="1:10" x14ac:dyDescent="0.25">
      <c r="C37" s="11"/>
      <c r="D37" s="12"/>
      <c r="F37" s="13"/>
      <c r="H37" s="14" t="str">
        <f>IF($A37="","",((C37*D37)/10000))</f>
        <v/>
      </c>
      <c r="I37" s="15" t="str">
        <f>IF($A37="","",IF((E37="Funded"),1,IF((E37="Withdrawn"),0,IF((E37="Clear to close"),0.95,IF((E37="Conditional approval"),0.8,IF((E37="Submitted"),0.6,IF((E37="Application"),0.4,0.2)))))))</f>
        <v/>
      </c>
      <c r="J37" s="14" t="str">
        <f>IF($A37="","",(H37*I37))</f>
        <v/>
      </c>
    </row>
    <row r="38" spans="1:10" x14ac:dyDescent="0.25">
      <c r="C38" s="11"/>
      <c r="D38" s="12"/>
      <c r="F38" s="13"/>
      <c r="H38" s="14" t="str">
        <f>IF($A38="","",((C38*D38)/10000))</f>
        <v/>
      </c>
      <c r="I38" s="15" t="str">
        <f>IF($A38="","",IF((E38="Funded"),1,IF((E38="Withdrawn"),0,IF((E38="Clear to close"),0.95,IF((E38="Conditional approval"),0.8,IF((E38="Submitted"),0.6,IF((E38="Application"),0.4,0.2)))))))</f>
        <v/>
      </c>
      <c r="J38" s="14" t="str">
        <f>IF($A38="","",(H38*I38))</f>
        <v/>
      </c>
    </row>
    <row r="39" spans="1:10" x14ac:dyDescent="0.25">
      <c r="C39" s="11"/>
      <c r="D39" s="12"/>
      <c r="F39" s="13"/>
      <c r="H39" s="14" t="str">
        <f>IF($A39="","",((C39*D39)/10000))</f>
        <v/>
      </c>
      <c r="I39" s="15" t="str">
        <f>IF($A39="","",IF((E39="Funded"),1,IF((E39="Withdrawn"),0,IF((E39="Clear to close"),0.95,IF((E39="Conditional approval"),0.8,IF((E39="Submitted"),0.6,IF((E39="Application"),0.4,0.2)))))))</f>
        <v/>
      </c>
      <c r="J39" s="14" t="str">
        <f>IF($A39="","",(H39*I39))</f>
        <v/>
      </c>
    </row>
    <row r="40" spans="1:10" x14ac:dyDescent="0.25">
      <c r="C40" s="11"/>
      <c r="D40" s="12"/>
      <c r="F40" s="13"/>
      <c r="H40" s="14" t="str">
        <f>IF($A40="","",((C40*D40)/10000))</f>
        <v/>
      </c>
      <c r="I40" s="15" t="str">
        <f>IF($A40="","",IF((E40="Funded"),1,IF((E40="Withdrawn"),0,IF((E40="Clear to close"),0.95,IF((E40="Conditional approval"),0.8,IF((E40="Submitted"),0.6,IF((E40="Application"),0.4,0.2)))))))</f>
        <v/>
      </c>
      <c r="J40" s="14" t="str">
        <f>IF($A40="","",(H40*I40))</f>
        <v/>
      </c>
    </row>
    <row r="41" spans="1:10" x14ac:dyDescent="0.25">
      <c r="C41" s="11"/>
      <c r="D41" s="12"/>
      <c r="F41" s="13"/>
      <c r="H41" s="14" t="str">
        <f>IF($A41="","",((C41*D41)/10000))</f>
        <v/>
      </c>
      <c r="I41" s="15" t="str">
        <f>IF($A41="","",IF((E41="Funded"),1,IF((E41="Withdrawn"),0,IF((E41="Clear to close"),0.95,IF((E41="Conditional approval"),0.8,IF((E41="Submitted"),0.6,IF((E41="Application"),0.4,0.2)))))))</f>
        <v/>
      </c>
      <c r="J41" s="14" t="str">
        <f>IF($A41="","",(H41*I41))</f>
        <v/>
      </c>
    </row>
    <row r="42" spans="1:10" x14ac:dyDescent="0.25">
      <c r="C42" s="11"/>
      <c r="D42" s="12"/>
      <c r="F42" s="13"/>
      <c r="H42" s="14" t="str">
        <f>IF($A42="","",((C42*D42)/10000))</f>
        <v/>
      </c>
      <c r="I42" s="15" t="str">
        <f>IF($A42="","",IF((E42="Funded"),1,IF((E42="Withdrawn"),0,IF((E42="Clear to close"),0.95,IF((E42="Conditional approval"),0.8,IF((E42="Submitted"),0.6,IF((E42="Application"),0.4,0.2)))))))</f>
        <v/>
      </c>
      <c r="J42" s="14" t="str">
        <f>IF($A42="","",(H42*I42))</f>
        <v/>
      </c>
    </row>
    <row r="43" spans="1:10" x14ac:dyDescent="0.25">
      <c r="C43" s="11"/>
      <c r="D43" s="12"/>
      <c r="F43" s="13"/>
      <c r="H43" s="14" t="str">
        <f>IF($A43="","",((C43*D43)/10000))</f>
        <v/>
      </c>
      <c r="I43" s="15" t="str">
        <f>IF($A43="","",IF((E43="Funded"),1,IF((E43="Withdrawn"),0,IF((E43="Clear to close"),0.95,IF((E43="Conditional approval"),0.8,IF((E43="Submitted"),0.6,IF((E43="Application"),0.4,0.2)))))))</f>
        <v/>
      </c>
      <c r="J43" s="14" t="str">
        <f>IF($A43="","",(H43*I43))</f>
        <v/>
      </c>
    </row>
    <row r="44" spans="1:10" x14ac:dyDescent="0.25">
      <c r="C44" s="11"/>
      <c r="D44" s="12"/>
      <c r="F44" s="13"/>
      <c r="H44" s="14" t="str">
        <f>IF($A44="","",((C44*D44)/10000))</f>
        <v/>
      </c>
      <c r="I44" s="15" t="str">
        <f>IF($A44="","",IF((E44="Funded"),1,IF((E44="Withdrawn"),0,IF((E44="Clear to close"),0.95,IF((E44="Conditional approval"),0.8,IF((E44="Submitted"),0.6,IF((E44="Application"),0.4,0.2)))))))</f>
        <v/>
      </c>
      <c r="J44" s="14" t="str">
        <f>IF($A44="","",(H44*I44))</f>
        <v/>
      </c>
    </row>
    <row r="45" spans="1:10" x14ac:dyDescent="0.25">
      <c r="C45" s="11"/>
      <c r="D45" s="12"/>
      <c r="F45" s="13"/>
      <c r="H45" s="14" t="str">
        <f>IF($A45="","",((C45*D45)/10000))</f>
        <v/>
      </c>
      <c r="I45" s="15" t="str">
        <f>IF($A45="","",IF((E45="Funded"),1,IF((E45="Withdrawn"),0,IF((E45="Clear to close"),0.95,IF((E45="Conditional approval"),0.8,IF((E45="Submitted"),0.6,IF((E45="Application"),0.4,0.2)))))))</f>
        <v/>
      </c>
      <c r="J45" s="14" t="str">
        <f>IF($A45="","",(H45*I45))</f>
        <v/>
      </c>
    </row>
    <row r="46" spans="1:10" x14ac:dyDescent="0.25">
      <c r="C46" s="11"/>
      <c r="D46" s="12"/>
      <c r="F46" s="13"/>
      <c r="H46" s="14" t="str">
        <f>IF($A46="","",((C46*D46)/10000))</f>
        <v/>
      </c>
      <c r="I46" s="15" t="str">
        <f>IF($A46="","",IF((E46="Funded"),1,IF((E46="Withdrawn"),0,IF((E46="Clear to close"),0.95,IF((E46="Conditional approval"),0.8,IF((E46="Submitted"),0.6,IF((E46="Application"),0.4,0.2)))))))</f>
        <v/>
      </c>
      <c r="J46" s="14" t="str">
        <f>IF($A46="","",(H46*I46))</f>
        <v/>
      </c>
    </row>
    <row r="47" spans="1:10" x14ac:dyDescent="0.25">
      <c r="C47" s="11"/>
      <c r="D47" s="12"/>
      <c r="F47" s="13"/>
      <c r="H47" s="14" t="str">
        <f>IF($A47="","",((C47*D47)/10000))</f>
        <v/>
      </c>
      <c r="I47" s="15" t="str">
        <f>IF($A47="","",IF((E47="Funded"),1,IF((E47="Withdrawn"),0,IF((E47="Clear to close"),0.95,IF((E47="Conditional approval"),0.8,IF((E47="Submitted"),0.6,IF((E47="Application"),0.4,0.2)))))))</f>
        <v/>
      </c>
      <c r="J47" s="14" t="str">
        <f>IF($A47="","",(H47*I47))</f>
        <v/>
      </c>
    </row>
    <row r="48" spans="1:10" x14ac:dyDescent="0.25">
      <c r="C48" s="11"/>
      <c r="D48" s="12"/>
      <c r="F48" s="13"/>
      <c r="H48" s="14" t="str">
        <f>IF($A48="","",((C48*D48)/10000))</f>
        <v/>
      </c>
      <c r="I48" s="15" t="str">
        <f>IF($A48="","",IF((E48="Funded"),1,IF((E48="Withdrawn"),0,IF((E48="Clear to close"),0.95,IF((E48="Conditional approval"),0.8,IF((E48="Submitted"),0.6,IF((E48="Application"),0.4,0.2)))))))</f>
        <v/>
      </c>
      <c r="J48" s="14" t="str">
        <f>IF($A48="","",(H48*I48))</f>
        <v/>
      </c>
    </row>
    <row r="49" spans="1:10" x14ac:dyDescent="0.25">
      <c r="C49" s="11"/>
      <c r="D49" s="12"/>
      <c r="F49" s="13"/>
      <c r="H49" s="14" t="str">
        <f>IF($A49="","",((C49*D49)/10000))</f>
        <v/>
      </c>
      <c r="I49" s="15" t="str">
        <f>IF($A49="","",IF((E49="Funded"),1,IF((E49="Withdrawn"),0,IF((E49="Clear to close"),0.95,IF((E49="Conditional approval"),0.8,IF((E49="Submitted"),0.6,IF((E49="Application"),0.4,0.2)))))))</f>
        <v/>
      </c>
      <c r="J49" s="14" t="str">
        <f>IF($A49="","",(H49*I49))</f>
        <v/>
      </c>
    </row>
    <row r="50" spans="1:10" x14ac:dyDescent="0.25">
      <c r="C50" s="11"/>
      <c r="D50" s="12"/>
      <c r="F50" s="13"/>
      <c r="H50" s="14" t="str">
        <f>IF($A50="","",((C50*D50)/10000))</f>
        <v/>
      </c>
      <c r="I50" s="15" t="str">
        <f>IF($A50="","",IF((E50="Funded"),1,IF((E50="Withdrawn"),0,IF((E50="Clear to close"),0.95,IF((E50="Conditional approval"),0.8,IF((E50="Submitted"),0.6,IF((E50="Application"),0.4,0.2)))))))</f>
        <v/>
      </c>
      <c r="J50" s="14" t="str">
        <f>IF($A50="","",(H50*I50))</f>
        <v/>
      </c>
    </row>
    <row r="51" spans="1:10" x14ac:dyDescent="0.25">
      <c r="C51" s="11"/>
      <c r="D51" s="12"/>
      <c r="F51" s="13"/>
      <c r="H51" s="14" t="str">
        <f>IF($A51="","",((C51*D51)/10000))</f>
        <v/>
      </c>
      <c r="I51" s="15" t="str">
        <f>IF($A51="","",IF((E51="Funded"),1,IF((E51="Withdrawn"),0,IF((E51="Clear to close"),0.95,IF((E51="Conditional approval"),0.8,IF((E51="Submitted"),0.6,IF((E51="Application"),0.4,0.2)))))))</f>
        <v/>
      </c>
      <c r="J51" s="14" t="str">
        <f>IF($A51="","",(H51*I51))</f>
        <v/>
      </c>
    </row>
    <row r="52" spans="1:10" x14ac:dyDescent="0.25">
      <c r="C52" s="11"/>
      <c r="D52" s="12"/>
      <c r="F52" s="13"/>
      <c r="H52" s="14" t="str">
        <f>IF($A52="","",((C52*D52)/10000))</f>
        <v/>
      </c>
      <c r="I52" s="15" t="str">
        <f>IF($A52="","",IF((E52="Funded"),1,IF((E52="Withdrawn"),0,IF((E52="Clear to close"),0.95,IF((E52="Conditional approval"),0.8,IF((E52="Submitted"),0.6,IF((E52="Application"),0.4,0.2)))))))</f>
        <v/>
      </c>
      <c r="J52" s="14" t="str">
        <f>IF($A52="","",(H52*I52))</f>
        <v/>
      </c>
    </row>
    <row r="53" spans="1:10" x14ac:dyDescent="0.25">
      <c r="C53" s="11"/>
      <c r="D53" s="12"/>
      <c r="F53" s="13"/>
      <c r="H53" s="14" t="str">
        <f>IF($A53="","",((C53*D53)/10000))</f>
        <v/>
      </c>
      <c r="I53" s="15" t="str">
        <f>IF($A53="","",IF((E53="Funded"),1,IF((E53="Withdrawn"),0,IF((E53="Clear to close"),0.95,IF((E53="Conditional approval"),0.8,IF((E53="Submitted"),0.6,IF((E53="Application"),0.4,0.2)))))))</f>
        <v/>
      </c>
      <c r="J53" s="14" t="str">
        <f>IF($A53="","",(H53*I53))</f>
        <v/>
      </c>
    </row>
    <row r="54" spans="1:10" x14ac:dyDescent="0.25">
      <c r="C54" s="11"/>
      <c r="D54" s="12"/>
      <c r="F54" s="13"/>
      <c r="H54" s="14" t="str">
        <f>IF($A54="","",((C54*D54)/10000))</f>
        <v/>
      </c>
      <c r="I54" s="15" t="str">
        <f>IF($A54="","",IF((E54="Funded"),1,IF((E54="Withdrawn"),0,IF((E54="Clear to close"),0.95,IF((E54="Conditional approval"),0.8,IF((E54="Submitted"),0.6,IF((E54="Application"),0.4,0.2)))))))</f>
        <v/>
      </c>
      <c r="J54" s="14" t="str">
        <f>IF($A54="","",(H54*I54))</f>
        <v/>
      </c>
    </row>
    <row r="55" spans="1:10" x14ac:dyDescent="0.25">
      <c r="C55" s="11"/>
      <c r="D55" s="12"/>
      <c r="F55" s="13"/>
      <c r="H55" s="14" t="str">
        <f>IF($A55="","",((C55*D55)/10000))</f>
        <v/>
      </c>
      <c r="I55" s="15" t="str">
        <f>IF($A55="","",IF((E55="Funded"),1,IF((E55="Withdrawn"),0,IF((E55="Clear to close"),0.95,IF((E55="Conditional approval"),0.8,IF((E55="Submitted"),0.6,IF((E55="Application"),0.4,0.2)))))))</f>
        <v/>
      </c>
      <c r="J55" s="14" t="str">
        <f>IF($A55="","",(H55*I55))</f>
        <v/>
      </c>
    </row>
    <row r="56" spans="1:10" x14ac:dyDescent="0.25">
      <c r="C56" s="11"/>
      <c r="D56" s="12"/>
      <c r="F56" s="13"/>
      <c r="H56" s="14" t="str">
        <f>IF($A56="","",((C56*D56)/10000))</f>
        <v/>
      </c>
      <c r="I56" s="15" t="str">
        <f>IF($A56="","",IF((E56="Funded"),1,IF((E56="Withdrawn"),0,IF((E56="Clear to close"),0.95,IF((E56="Conditional approval"),0.8,IF((E56="Submitted"),0.6,IF((E56="Application"),0.4,0.2)))))))</f>
        <v/>
      </c>
      <c r="J56" s="14" t="str">
        <f>IF($A56="","",(H56*I56))</f>
        <v/>
      </c>
    </row>
    <row r="57" spans="1:10" x14ac:dyDescent="0.25">
      <c r="C57" s="11"/>
      <c r="D57" s="12"/>
      <c r="F57" s="13"/>
      <c r="H57" s="14" t="str">
        <f>IF($A57="","",((C57*D57)/10000))</f>
        <v/>
      </c>
      <c r="I57" s="15" t="str">
        <f>IF($A57="","",IF((E57="Funded"),1,IF((E57="Withdrawn"),0,IF((E57="Clear to close"),0.95,IF((E57="Conditional approval"),0.8,IF((E57="Submitted"),0.6,IF((E57="Application"),0.4,0.2)))))))</f>
        <v/>
      </c>
      <c r="J57" s="14" t="str">
        <f>IF($A57="","",(H57*I57))</f>
        <v/>
      </c>
    </row>
    <row r="58" spans="1:10" x14ac:dyDescent="0.25">
      <c r="C58" s="11"/>
      <c r="D58" s="12"/>
      <c r="F58" s="13"/>
      <c r="H58" s="14" t="str">
        <f>IF($A58="","",((C58*D58)/10000))</f>
        <v/>
      </c>
      <c r="I58" s="15" t="str">
        <f>IF($A58="","",IF((E58="Funded"),1,IF((E58="Withdrawn"),0,IF((E58="Clear to close"),0.95,IF((E58="Conditional approval"),0.8,IF((E58="Submitted"),0.6,IF((E58="Application"),0.4,0.2)))))))</f>
        <v/>
      </c>
      <c r="J58" s="14" t="str">
        <f>IF($A58="","",(H58*I58))</f>
        <v/>
      </c>
    </row>
    <row r="59" spans="1:10" x14ac:dyDescent="0.25">
      <c r="C59" s="11"/>
      <c r="D59" s="12"/>
      <c r="F59" s="13"/>
      <c r="H59" s="14" t="str">
        <f>IF($A59="","",((C59*D59)/10000))</f>
        <v/>
      </c>
      <c r="I59" s="15" t="str">
        <f>IF($A59="","",IF((E59="Funded"),1,IF((E59="Withdrawn"),0,IF((E59="Clear to close"),0.95,IF((E59="Conditional approval"),0.8,IF((E59="Submitted"),0.6,IF((E59="Application"),0.4,0.2)))))))</f>
        <v/>
      </c>
      <c r="J59" s="14" t="str">
        <f>IF($A59="","",(H59*I59))</f>
        <v/>
      </c>
    </row>
    <row r="60" spans="1:10" x14ac:dyDescent="0.25">
      <c r="C60" s="11"/>
      <c r="D60" s="12"/>
      <c r="F60" s="13"/>
      <c r="H60" s="14" t="str">
        <f>IF($A60="","",((C60*D60)/10000))</f>
        <v/>
      </c>
      <c r="I60" s="15" t="str">
        <f>IF($A60="","",IF((E60="Funded"),1,IF((E60="Withdrawn"),0,IF((E60="Clear to close"),0.95,IF((E60="Conditional approval"),0.8,IF((E60="Submitted"),0.6,IF((E60="Application"),0.4,0.2)))))))</f>
        <v/>
      </c>
      <c r="J60" s="14" t="str">
        <f>IF($A60="","",(H60*I60))</f>
        <v/>
      </c>
    </row>
    <row r="61" spans="1:10" x14ac:dyDescent="0.25">
      <c r="C61" s="11"/>
      <c r="D61" s="12"/>
      <c r="F61" s="13"/>
      <c r="H61" s="14" t="str">
        <f>IF($A61="","",((C61*D61)/10000))</f>
        <v/>
      </c>
      <c r="I61" s="15" t="str">
        <f>IF($A61="","",IF((E61="Funded"),1,IF((E61="Withdrawn"),0,IF((E61="Clear to close"),0.95,IF((E61="Conditional approval"),0.8,IF((E61="Submitted"),0.6,IF((E61="Application"),0.4,0.2)))))))</f>
        <v/>
      </c>
      <c r="J61" s="14" t="str">
        <f>IF($A61="","",(H61*I61))</f>
        <v/>
      </c>
    </row>
    <row r="62" spans="1:10" x14ac:dyDescent="0.25">
      <c r="C62" s="11"/>
      <c r="D62" s="12"/>
      <c r="F62" s="13"/>
      <c r="H62" s="14" t="str">
        <f>IF($A62="","",((C62*D62)/10000))</f>
        <v/>
      </c>
      <c r="I62" s="15" t="str">
        <f>IF($A62="","",IF((E62="Funded"),1,IF((E62="Withdrawn"),0,IF((E62="Clear to close"),0.95,IF((E62="Conditional approval"),0.8,IF((E62="Submitted"),0.6,IF((E62="Application"),0.4,0.2)))))))</f>
        <v/>
      </c>
      <c r="J62" s="14" t="str">
        <f>IF($A62="","",(H62*I62))</f>
        <v/>
      </c>
    </row>
    <row r="63" spans="1:10" x14ac:dyDescent="0.25">
      <c r="C63" s="11"/>
      <c r="D63" s="12"/>
      <c r="F63" s="13"/>
      <c r="H63" s="14" t="str">
        <f>IF($A63="","",((C63*D63)/10000))</f>
        <v/>
      </c>
      <c r="I63" s="15" t="str">
        <f>IF($A63="","",IF((E63="Funded"),1,IF((E63="Withdrawn"),0,IF((E63="Clear to close"),0.95,IF((E63="Conditional approval"),0.8,IF((E63="Submitted"),0.6,IF((E63="Application"),0.4,0.2)))))))</f>
        <v/>
      </c>
      <c r="J63" s="14" t="str">
        <f>IF($A63="","",(H63*I63))</f>
        <v/>
      </c>
    </row>
    <row r="64" spans="1:10" x14ac:dyDescent="0.25">
      <c r="C64" s="11"/>
      <c r="D64" s="12"/>
      <c r="F64" s="13"/>
      <c r="H64" s="14" t="str">
        <f>IF($A64="","",((C64*D64)/10000))</f>
        <v/>
      </c>
      <c r="I64" s="15" t="str">
        <f>IF($A64="","",IF((E64="Funded"),1,IF((E64="Withdrawn"),0,IF((E64="Clear to close"),0.95,IF((E64="Conditional approval"),0.8,IF((E64="Submitted"),0.6,IF((E64="Application"),0.4,0.2)))))))</f>
        <v/>
      </c>
      <c r="J64" s="14" t="str">
        <f>IF($A64="","",(H64*I64))</f>
        <v/>
      </c>
    </row>
    <row r="65" spans="1:10" x14ac:dyDescent="0.25">
      <c r="C65" s="11"/>
      <c r="D65" s="12"/>
      <c r="F65" s="13"/>
      <c r="H65" s="14" t="str">
        <f>IF($A65="","",((C65*D65)/10000))</f>
        <v/>
      </c>
      <c r="I65" s="15" t="str">
        <f>IF($A65="","",IF((E65="Funded"),1,IF((E65="Withdrawn"),0,IF((E65="Clear to close"),0.95,IF((E65="Conditional approval"),0.8,IF((E65="Submitted"),0.6,IF((E65="Application"),0.4,0.2)))))))</f>
        <v/>
      </c>
      <c r="J65" s="14" t="str">
        <f>IF($A65="","",(H65*I65))</f>
        <v/>
      </c>
    </row>
    <row r="66" spans="1:10" x14ac:dyDescent="0.25">
      <c r="C66" s="11"/>
      <c r="D66" s="12"/>
      <c r="F66" s="13"/>
      <c r="H66" s="14" t="str">
        <f>IF($A66="","",((C66*D66)/10000))</f>
        <v/>
      </c>
      <c r="I66" s="15" t="str">
        <f>IF($A66="","",IF((E66="Funded"),1,IF((E66="Withdrawn"),0,IF((E66="Clear to close"),0.95,IF((E66="Conditional approval"),0.8,IF((E66="Submitted"),0.6,IF((E66="Application"),0.4,0.2)))))))</f>
        <v/>
      </c>
      <c r="J66" s="14" t="str">
        <f>IF($A66="","",(H66*I66))</f>
        <v/>
      </c>
    </row>
    <row r="67" spans="1:10" x14ac:dyDescent="0.25">
      <c r="C67" s="11"/>
      <c r="D67" s="12"/>
      <c r="F67" s="13"/>
      <c r="H67" s="14" t="str">
        <f>IF($A67="","",((C67*D67)/10000))</f>
        <v/>
      </c>
      <c r="I67" s="15" t="str">
        <f>IF($A67="","",IF((E67="Funded"),1,IF((E67="Withdrawn"),0,IF((E67="Clear to close"),0.95,IF((E67="Conditional approval"),0.8,IF((E67="Submitted"),0.6,IF((E67="Application"),0.4,0.2)))))))</f>
        <v/>
      </c>
      <c r="J67" s="14" t="str">
        <f>IF($A67="","",(H67*I67))</f>
        <v/>
      </c>
    </row>
    <row r="68" spans="1:10" x14ac:dyDescent="0.25">
      <c r="C68" s="11"/>
      <c r="D68" s="12"/>
      <c r="F68" s="13"/>
      <c r="H68" s="14" t="str">
        <f>IF($A68="","",((C68*D68)/10000))</f>
        <v/>
      </c>
      <c r="I68" s="15" t="str">
        <f>IF($A68="","",IF((E68="Funded"),1,IF((E68="Withdrawn"),0,IF((E68="Clear to close"),0.95,IF((E68="Conditional approval"),0.8,IF((E68="Submitted"),0.6,IF((E68="Application"),0.4,0.2)))))))</f>
        <v/>
      </c>
      <c r="J68" s="14" t="str">
        <f>IF($A68="","",(H68*I68))</f>
        <v/>
      </c>
    </row>
    <row r="69" spans="1:10" x14ac:dyDescent="0.25">
      <c r="C69" s="11"/>
      <c r="D69" s="12"/>
      <c r="F69" s="13"/>
      <c r="H69" s="14" t="str">
        <f>IF($A69="","",((C69*D69)/10000))</f>
        <v/>
      </c>
      <c r="I69" s="15" t="str">
        <f>IF($A69="","",IF((E69="Funded"),1,IF((E69="Withdrawn"),0,IF((E69="Clear to close"),0.95,IF((E69="Conditional approval"),0.8,IF((E69="Submitted"),0.6,IF((E69="Application"),0.4,0.2)))))))</f>
        <v/>
      </c>
      <c r="J69" s="14" t="str">
        <f>IF($A69="","",(H69*I69))</f>
        <v/>
      </c>
    </row>
    <row r="70" spans="1:10" x14ac:dyDescent="0.25">
      <c r="C70" s="11"/>
      <c r="D70" s="12"/>
      <c r="F70" s="13"/>
      <c r="H70" s="14" t="str">
        <f>IF($A70="","",((C70*D70)/10000))</f>
        <v/>
      </c>
      <c r="I70" s="15" t="str">
        <f>IF($A70="","",IF((E70="Funded"),1,IF((E70="Withdrawn"),0,IF((E70="Clear to close"),0.95,IF((E70="Conditional approval"),0.8,IF((E70="Submitted"),0.6,IF((E70="Application"),0.4,0.2)))))))</f>
        <v/>
      </c>
      <c r="J70" s="14" t="str">
        <f>IF($A70="","",(H70*I70))</f>
        <v/>
      </c>
    </row>
    <row r="71" spans="1:10" x14ac:dyDescent="0.25">
      <c r="C71" s="11"/>
      <c r="D71" s="12"/>
      <c r="F71" s="13"/>
      <c r="H71" s="14" t="str">
        <f>IF($A71="","",((C71*D71)/10000))</f>
        <v/>
      </c>
      <c r="I71" s="15" t="str">
        <f>IF($A71="","",IF((E71="Funded"),1,IF((E71="Withdrawn"),0,IF((E71="Clear to close"),0.95,IF((E71="Conditional approval"),0.8,IF((E71="Submitted"),0.6,IF((E71="Application"),0.4,0.2)))))))</f>
        <v/>
      </c>
      <c r="J71" s="14" t="str">
        <f>IF($A71="","",(H71*I71))</f>
        <v/>
      </c>
    </row>
    <row r="72" spans="1:10" x14ac:dyDescent="0.25">
      <c r="C72" s="11"/>
      <c r="D72" s="12"/>
      <c r="F72" s="13"/>
      <c r="H72" s="14" t="str">
        <f>IF($A72="","",((C72*D72)/10000))</f>
        <v/>
      </c>
      <c r="I72" s="15" t="str">
        <f>IF($A72="","",IF((E72="Funded"),1,IF((E72="Withdrawn"),0,IF((E72="Clear to close"),0.95,IF((E72="Conditional approval"),0.8,IF((E72="Submitted"),0.6,IF((E72="Application"),0.4,0.2)))))))</f>
        <v/>
      </c>
      <c r="J72" s="14" t="str">
        <f>IF($A72="","",(H72*I72))</f>
        <v/>
      </c>
    </row>
    <row r="73" spans="1:10" x14ac:dyDescent="0.25">
      <c r="C73" s="11"/>
      <c r="D73" s="12"/>
      <c r="F73" s="13"/>
      <c r="H73" s="14" t="str">
        <f>IF($A73="","",((C73*D73)/10000))</f>
        <v/>
      </c>
      <c r="I73" s="15" t="str">
        <f>IF($A73="","",IF((E73="Funded"),1,IF((E73="Withdrawn"),0,IF((E73="Clear to close"),0.95,IF((E73="Conditional approval"),0.8,IF((E73="Submitted"),0.6,IF((E73="Application"),0.4,0.2)))))))</f>
        <v/>
      </c>
      <c r="J73" s="14" t="str">
        <f>IF($A73="","",(H73*I73))</f>
        <v/>
      </c>
    </row>
    <row r="74" spans="1:10" x14ac:dyDescent="0.25">
      <c r="C74" s="11"/>
      <c r="D74" s="12"/>
      <c r="F74" s="13"/>
      <c r="H74" s="14" t="str">
        <f>IF($A74="","",((C74*D74)/10000))</f>
        <v/>
      </c>
      <c r="I74" s="15" t="str">
        <f>IF($A74="","",IF((E74="Funded"),1,IF((E74="Withdrawn"),0,IF((E74="Clear to close"),0.95,IF((E74="Conditional approval"),0.8,IF((E74="Submitted"),0.6,IF((E74="Application"),0.4,0.2)))))))</f>
        <v/>
      </c>
      <c r="J74" s="14" t="str">
        <f>IF($A74="","",(H74*I74))</f>
        <v/>
      </c>
    </row>
    <row r="75" spans="1:10" x14ac:dyDescent="0.25">
      <c r="C75" s="11"/>
      <c r="D75" s="12"/>
      <c r="F75" s="13"/>
      <c r="H75" s="14" t="str">
        <f>IF($A75="","",((C75*D75)/10000))</f>
        <v/>
      </c>
      <c r="I75" s="15" t="str">
        <f>IF($A75="","",IF((E75="Funded"),1,IF((E75="Withdrawn"),0,IF((E75="Clear to close"),0.95,IF((E75="Conditional approval"),0.8,IF((E75="Submitted"),0.6,IF((E75="Application"),0.4,0.2)))))))</f>
        <v/>
      </c>
      <c r="J75" s="14" t="str">
        <f>IF($A75="","",(H75*I75))</f>
        <v/>
      </c>
    </row>
    <row r="76" spans="1:10" x14ac:dyDescent="0.25">
      <c r="C76" s="11"/>
      <c r="D76" s="12"/>
      <c r="F76" s="13"/>
      <c r="H76" s="14" t="str">
        <f>IF($A76="","",((C76*D76)/10000))</f>
        <v/>
      </c>
      <c r="I76" s="15" t="str">
        <f>IF($A76="","",IF((E76="Funded"),1,IF((E76="Withdrawn"),0,IF((E76="Clear to close"),0.95,IF((E76="Conditional approval"),0.8,IF((E76="Submitted"),0.6,IF((E76="Application"),0.4,0.2)))))))</f>
        <v/>
      </c>
      <c r="J76" s="14" t="str">
        <f>IF($A76="","",(H76*I76))</f>
        <v/>
      </c>
    </row>
    <row r="77" spans="1:10" x14ac:dyDescent="0.25">
      <c r="C77" s="11"/>
      <c r="D77" s="12"/>
      <c r="F77" s="13"/>
      <c r="H77" s="14" t="str">
        <f>IF($A77="","",((C77*D77)/10000))</f>
        <v/>
      </c>
      <c r="I77" s="15" t="str">
        <f>IF($A77="","",IF((E77="Funded"),1,IF((E77="Withdrawn"),0,IF((E77="Clear to close"),0.95,IF((E77="Conditional approval"),0.8,IF((E77="Submitted"),0.6,IF((E77="Application"),0.4,0.2)))))))</f>
        <v/>
      </c>
      <c r="J77" s="14" t="str">
        <f>IF($A77="","",(H77*I77))</f>
        <v/>
      </c>
    </row>
    <row r="78" spans="1:10" x14ac:dyDescent="0.25">
      <c r="C78" s="11"/>
      <c r="D78" s="12"/>
      <c r="F78" s="13"/>
      <c r="H78" s="14" t="str">
        <f>IF($A78="","",((C78*D78)/10000))</f>
        <v/>
      </c>
      <c r="I78" s="15" t="str">
        <f>IF($A78="","",IF((E78="Funded"),1,IF((E78="Withdrawn"),0,IF((E78="Clear to close"),0.95,IF((E78="Conditional approval"),0.8,IF((E78="Submitted"),0.6,IF((E78="Application"),0.4,0.2)))))))</f>
        <v/>
      </c>
      <c r="J78" s="14" t="str">
        <f>IF($A78="","",(H78*I78))</f>
        <v/>
      </c>
    </row>
    <row r="79" spans="1:10" x14ac:dyDescent="0.25">
      <c r="C79" s="11"/>
      <c r="D79" s="12"/>
      <c r="F79" s="13"/>
      <c r="H79" s="14" t="str">
        <f>IF($A79="","",((C79*D79)/10000))</f>
        <v/>
      </c>
      <c r="I79" s="15" t="str">
        <f>IF($A79="","",IF((E79="Funded"),1,IF((E79="Withdrawn"),0,IF((E79="Clear to close"),0.95,IF((E79="Conditional approval"),0.8,IF((E79="Submitted"),0.6,IF((E79="Application"),0.4,0.2)))))))</f>
        <v/>
      </c>
      <c r="J79" s="14" t="str">
        <f>IF($A79="","",(H79*I79))</f>
        <v/>
      </c>
    </row>
    <row r="80" spans="1:10" x14ac:dyDescent="0.25">
      <c r="C80" s="11"/>
      <c r="D80" s="12"/>
      <c r="F80" s="13"/>
      <c r="H80" s="14" t="str">
        <f>IF($A80="","",((C80*D80)/10000))</f>
        <v/>
      </c>
      <c r="I80" s="15" t="str">
        <f>IF($A80="","",IF((E80="Funded"),1,IF((E80="Withdrawn"),0,IF((E80="Clear to close"),0.95,IF((E80="Conditional approval"),0.8,IF((E80="Submitted"),0.6,IF((E80="Application"),0.4,0.2)))))))</f>
        <v/>
      </c>
      <c r="J80" s="14" t="str">
        <f>IF($A80="","",(H80*I80))</f>
        <v/>
      </c>
    </row>
    <row r="81" spans="1:10" x14ac:dyDescent="0.25">
      <c r="C81" s="11"/>
      <c r="D81" s="12"/>
      <c r="F81" s="13"/>
      <c r="H81" s="14" t="str">
        <f>IF($A81="","",((C81*D81)/10000))</f>
        <v/>
      </c>
      <c r="I81" s="15" t="str">
        <f>IF($A81="","",IF((E81="Funded"),1,IF((E81="Withdrawn"),0,IF((E81="Clear to close"),0.95,IF((E81="Conditional approval"),0.8,IF((E81="Submitted"),0.6,IF((E81="Application"),0.4,0.2)))))))</f>
        <v/>
      </c>
      <c r="J81" s="14" t="str">
        <f>IF($A81="","",(H81*I81))</f>
        <v/>
      </c>
    </row>
    <row r="82" spans="1:10" x14ac:dyDescent="0.25">
      <c r="C82" s="11"/>
      <c r="D82" s="12"/>
      <c r="F82" s="13"/>
      <c r="H82" s="14" t="str">
        <f>IF($A82="","",((C82*D82)/10000))</f>
        <v/>
      </c>
      <c r="I82" s="15" t="str">
        <f>IF($A82="","",IF((E82="Funded"),1,IF((E82="Withdrawn"),0,IF((E82="Clear to close"),0.95,IF((E82="Conditional approval"),0.8,IF((E82="Submitted"),0.6,IF((E82="Application"),0.4,0.2)))))))</f>
        <v/>
      </c>
      <c r="J82" s="14" t="str">
        <f>IF($A82="","",(H82*I82))</f>
        <v/>
      </c>
    </row>
    <row r="83" spans="1:10" x14ac:dyDescent="0.25">
      <c r="C83" s="11"/>
      <c r="D83" s="12"/>
      <c r="F83" s="13"/>
      <c r="H83" s="14" t="str">
        <f>IF($A83="","",((C83*D83)/10000))</f>
        <v/>
      </c>
      <c r="I83" s="15" t="str">
        <f>IF($A83="","",IF((E83="Funded"),1,IF((E83="Withdrawn"),0,IF((E83="Clear to close"),0.95,IF((E83="Conditional approval"),0.8,IF((E83="Submitted"),0.6,IF((E83="Application"),0.4,0.2)))))))</f>
        <v/>
      </c>
      <c r="J83" s="14" t="str">
        <f>IF($A83="","",(H83*I83))</f>
        <v/>
      </c>
    </row>
    <row r="84" spans="1:10" x14ac:dyDescent="0.25">
      <c r="C84" s="11"/>
      <c r="D84" s="12"/>
      <c r="F84" s="13"/>
      <c r="H84" s="14" t="str">
        <f>IF($A84="","",((C84*D84)/10000))</f>
        <v/>
      </c>
      <c r="I84" s="15" t="str">
        <f>IF($A84="","",IF((E84="Funded"),1,IF((E84="Withdrawn"),0,IF((E84="Clear to close"),0.95,IF((E84="Conditional approval"),0.8,IF((E84="Submitted"),0.6,IF((E84="Application"),0.4,0.2)))))))</f>
        <v/>
      </c>
      <c r="J84" s="14" t="str">
        <f>IF($A84="","",(H84*I84))</f>
        <v/>
      </c>
    </row>
    <row r="85" spans="1:10" x14ac:dyDescent="0.25">
      <c r="C85" s="11"/>
      <c r="D85" s="12"/>
      <c r="F85" s="13"/>
      <c r="H85" s="14" t="str">
        <f>IF($A85="","",((C85*D85)/10000))</f>
        <v/>
      </c>
      <c r="I85" s="15" t="str">
        <f>IF($A85="","",IF((E85="Funded"),1,IF((E85="Withdrawn"),0,IF((E85="Clear to close"),0.95,IF((E85="Conditional approval"),0.8,IF((E85="Submitted"),0.6,IF((E85="Application"),0.4,0.2)))))))</f>
        <v/>
      </c>
      <c r="J85" s="14" t="str">
        <f>IF($A85="","",(H85*I85))</f>
        <v/>
      </c>
    </row>
    <row r="86" spans="1:10" x14ac:dyDescent="0.25">
      <c r="C86" s="11"/>
      <c r="D86" s="12"/>
      <c r="F86" s="13"/>
      <c r="H86" s="14" t="str">
        <f>IF($A86="","",((C86*D86)/10000))</f>
        <v/>
      </c>
      <c r="I86" s="15" t="str">
        <f>IF($A86="","",IF((E86="Funded"),1,IF((E86="Withdrawn"),0,IF((E86="Clear to close"),0.95,IF((E86="Conditional approval"),0.8,IF((E86="Submitted"),0.6,IF((E86="Application"),0.4,0.2)))))))</f>
        <v/>
      </c>
      <c r="J86" s="14" t="str">
        <f>IF($A86="","",(H86*I86))</f>
        <v/>
      </c>
    </row>
    <row r="87" spans="1:10" x14ac:dyDescent="0.25">
      <c r="C87" s="11"/>
      <c r="D87" s="12"/>
      <c r="F87" s="13"/>
      <c r="H87" s="14" t="str">
        <f>IF($A87="","",((C87*D87)/10000))</f>
        <v/>
      </c>
      <c r="I87" s="15" t="str">
        <f>IF($A87="","",IF((E87="Funded"),1,IF((E87="Withdrawn"),0,IF((E87="Clear to close"),0.95,IF((E87="Conditional approval"),0.8,IF((E87="Submitted"),0.6,IF((E87="Application"),0.4,0.2)))))))</f>
        <v/>
      </c>
      <c r="J87" s="14" t="str">
        <f>IF($A87="","",(H87*I87))</f>
        <v/>
      </c>
    </row>
    <row r="88" spans="1:10" x14ac:dyDescent="0.25">
      <c r="C88" s="11"/>
      <c r="D88" s="12"/>
      <c r="F88" s="13"/>
      <c r="H88" s="14" t="str">
        <f>IF($A88="","",((C88*D88)/10000))</f>
        <v/>
      </c>
      <c r="I88" s="15" t="str">
        <f>IF($A88="","",IF((E88="Funded"),1,IF((E88="Withdrawn"),0,IF((E88="Clear to close"),0.95,IF((E88="Conditional approval"),0.8,IF((E88="Submitted"),0.6,IF((E88="Application"),0.4,0.2)))))))</f>
        <v/>
      </c>
      <c r="J88" s="14" t="str">
        <f>IF($A88="","",(H88*I88))</f>
        <v/>
      </c>
    </row>
    <row r="89" spans="1:10" x14ac:dyDescent="0.25">
      <c r="C89" s="11"/>
      <c r="D89" s="12"/>
      <c r="F89" s="13"/>
      <c r="H89" s="14" t="str">
        <f>IF($A89="","",((C89*D89)/10000))</f>
        <v/>
      </c>
      <c r="I89" s="15" t="str">
        <f>IF($A89="","",IF((E89="Funded"),1,IF((E89="Withdrawn"),0,IF((E89="Clear to close"),0.95,IF((E89="Conditional approval"),0.8,IF((E89="Submitted"),0.6,IF((E89="Application"),0.4,0.2)))))))</f>
        <v/>
      </c>
      <c r="J89" s="14" t="str">
        <f>IF($A89="","",(H89*I89))</f>
        <v/>
      </c>
    </row>
    <row r="90" spans="1:10" x14ac:dyDescent="0.25">
      <c r="C90" s="11"/>
      <c r="D90" s="12"/>
      <c r="F90" s="13"/>
      <c r="H90" s="14" t="str">
        <f>IF($A90="","",((C90*D90)/10000))</f>
        <v/>
      </c>
      <c r="I90" s="15" t="str">
        <f>IF($A90="","",IF((E90="Funded"),1,IF((E90="Withdrawn"),0,IF((E90="Clear to close"),0.95,IF((E90="Conditional approval"),0.8,IF((E90="Submitted"),0.6,IF((E90="Application"),0.4,0.2)))))))</f>
        <v/>
      </c>
      <c r="J90" s="14" t="str">
        <f>IF($A90="","",(H90*I90))</f>
        <v/>
      </c>
    </row>
    <row r="91" spans="1:10" x14ac:dyDescent="0.25">
      <c r="C91" s="11"/>
      <c r="D91" s="12"/>
      <c r="F91" s="13"/>
      <c r="H91" s="14" t="str">
        <f>IF($A91="","",((C91*D91)/10000))</f>
        <v/>
      </c>
      <c r="I91" s="15" t="str">
        <f>IF($A91="","",IF((E91="Funded"),1,IF((E91="Withdrawn"),0,IF((E91="Clear to close"),0.95,IF((E91="Conditional approval"),0.8,IF((E91="Submitted"),0.6,IF((E91="Application"),0.4,0.2)))))))</f>
        <v/>
      </c>
      <c r="J91" s="14" t="str">
        <f>IF($A91="","",(H91*I91))</f>
        <v/>
      </c>
    </row>
    <row r="92" spans="1:10" x14ac:dyDescent="0.25">
      <c r="C92" s="11"/>
      <c r="D92" s="12"/>
      <c r="F92" s="13"/>
      <c r="H92" s="14" t="str">
        <f>IF($A92="","",((C92*D92)/10000))</f>
        <v/>
      </c>
      <c r="I92" s="15" t="str">
        <f>IF($A92="","",IF((E92="Funded"),1,IF((E92="Withdrawn"),0,IF((E92="Clear to close"),0.95,IF((E92="Conditional approval"),0.8,IF((E92="Submitted"),0.6,IF((E92="Application"),0.4,0.2)))))))</f>
        <v/>
      </c>
      <c r="J92" s="14" t="str">
        <f>IF($A92="","",(H92*I92))</f>
        <v/>
      </c>
    </row>
    <row r="93" spans="1:10" x14ac:dyDescent="0.25">
      <c r="C93" s="11"/>
      <c r="D93" s="12"/>
      <c r="F93" s="13"/>
      <c r="H93" s="14" t="str">
        <f>IF($A93="","",((C93*D93)/10000))</f>
        <v/>
      </c>
      <c r="I93" s="15" t="str">
        <f>IF($A93="","",IF((E93="Funded"),1,IF((E93="Withdrawn"),0,IF((E93="Clear to close"),0.95,IF((E93="Conditional approval"),0.8,IF((E93="Submitted"),0.6,IF((E93="Application"),0.4,0.2)))))))</f>
        <v/>
      </c>
      <c r="J93" s="14" t="str">
        <f>IF($A93="","",(H93*I93))</f>
        <v/>
      </c>
    </row>
    <row r="94" spans="1:10" x14ac:dyDescent="0.25">
      <c r="C94" s="11"/>
      <c r="D94" s="12"/>
      <c r="F94" s="13"/>
      <c r="H94" s="14" t="str">
        <f>IF($A94="","",((C94*D94)/10000))</f>
        <v/>
      </c>
      <c r="I94" s="15" t="str">
        <f>IF($A94="","",IF((E94="Funded"),1,IF((E94="Withdrawn"),0,IF((E94="Clear to close"),0.95,IF((E94="Conditional approval"),0.8,IF((E94="Submitted"),0.6,IF((E94="Application"),0.4,0.2)))))))</f>
        <v/>
      </c>
      <c r="J94" s="14" t="str">
        <f>IF($A94="","",(H94*I94))</f>
        <v/>
      </c>
    </row>
    <row r="95" spans="1:10" x14ac:dyDescent="0.25">
      <c r="C95" s="11"/>
      <c r="D95" s="12"/>
      <c r="F95" s="13"/>
      <c r="H95" s="14" t="str">
        <f>IF($A95="","",((C95*D95)/10000))</f>
        <v/>
      </c>
      <c r="I95" s="15" t="str">
        <f>IF($A95="","",IF((E95="Funded"),1,IF((E95="Withdrawn"),0,IF((E95="Clear to close"),0.95,IF((E95="Conditional approval"),0.8,IF((E95="Submitted"),0.6,IF((E95="Application"),0.4,0.2)))))))</f>
        <v/>
      </c>
      <c r="J95" s="14" t="str">
        <f>IF($A95="","",(H95*I95))</f>
        <v/>
      </c>
    </row>
    <row r="96" spans="1:10" x14ac:dyDescent="0.25">
      <c r="C96" s="11"/>
      <c r="D96" s="12"/>
      <c r="F96" s="13"/>
      <c r="H96" s="14" t="str">
        <f>IF($A96="","",((C96*D96)/10000))</f>
        <v/>
      </c>
      <c r="I96" s="15" t="str">
        <f>IF($A96="","",IF((E96="Funded"),1,IF((E96="Withdrawn"),0,IF((E96="Clear to close"),0.95,IF((E96="Conditional approval"),0.8,IF((E96="Submitted"),0.6,IF((E96="Application"),0.4,0.2)))))))</f>
        <v/>
      </c>
      <c r="J96" s="14" t="str">
        <f>IF($A96="","",(H96*I96))</f>
        <v/>
      </c>
    </row>
    <row r="97" spans="1:10" x14ac:dyDescent="0.25">
      <c r="C97" s="11"/>
      <c r="D97" s="12"/>
      <c r="F97" s="13"/>
      <c r="H97" s="14" t="str">
        <f>IF($A97="","",((C97*D97)/10000))</f>
        <v/>
      </c>
      <c r="I97" s="15" t="str">
        <f>IF($A97="","",IF((E97="Funded"),1,IF((E97="Withdrawn"),0,IF((E97="Clear to close"),0.95,IF((E97="Conditional approval"),0.8,IF((E97="Submitted"),0.6,IF((E97="Application"),0.4,0.2)))))))</f>
        <v/>
      </c>
      <c r="J97" s="14" t="str">
        <f>IF($A97="","",(H97*I97))</f>
        <v/>
      </c>
    </row>
    <row r="98" spans="1:10" x14ac:dyDescent="0.25">
      <c r="C98" s="11"/>
      <c r="D98" s="12"/>
      <c r="F98" s="13"/>
      <c r="H98" s="14" t="str">
        <f>IF($A98="","",((C98*D98)/10000))</f>
        <v/>
      </c>
      <c r="I98" s="15" t="str">
        <f>IF($A98="","",IF((E98="Funded"),1,IF((E98="Withdrawn"),0,IF((E98="Clear to close"),0.95,IF((E98="Conditional approval"),0.8,IF((E98="Submitted"),0.6,IF((E98="Application"),0.4,0.2)))))))</f>
        <v/>
      </c>
      <c r="J98" s="14" t="str">
        <f>IF($A98="","",(H98*I98))</f>
        <v/>
      </c>
    </row>
    <row r="99" spans="1:10" x14ac:dyDescent="0.25">
      <c r="C99" s="11"/>
      <c r="D99" s="12"/>
      <c r="F99" s="13"/>
      <c r="H99" s="14" t="str">
        <f>IF($A99="","",((C99*D99)/10000))</f>
        <v/>
      </c>
      <c r="I99" s="15" t="str">
        <f>IF($A99="","",IF((E99="Funded"),1,IF((E99="Withdrawn"),0,IF((E99="Clear to close"),0.95,IF((E99="Conditional approval"),0.8,IF((E99="Submitted"),0.6,IF((E99="Application"),0.4,0.2)))))))</f>
        <v/>
      </c>
      <c r="J99" s="14" t="str">
        <f>IF($A99="","",(H99*I99))</f>
        <v/>
      </c>
    </row>
    <row r="100" spans="1:10" x14ac:dyDescent="0.25">
      <c r="C100" s="11"/>
      <c r="D100" s="12"/>
      <c r="F100" s="13"/>
      <c r="H100" s="14" t="str">
        <f>IF($A100="","",((C100*D100)/10000))</f>
        <v/>
      </c>
      <c r="I100" s="15" t="str">
        <f>IF($A100="","",IF((E100="Funded"),1,IF((E100="Withdrawn"),0,IF((E100="Clear to close"),0.95,IF((E100="Conditional approval"),0.8,IF((E100="Submitted"),0.6,IF((E100="Application"),0.4,0.2)))))))</f>
        <v/>
      </c>
      <c r="J100" s="14" t="str">
        <f>IF($A100="","",(H100*I100))</f>
        <v/>
      </c>
    </row>
    <row r="101" spans="1:10" x14ac:dyDescent="0.25">
      <c r="C101" s="11"/>
      <c r="D101" s="12"/>
      <c r="F101" s="13"/>
      <c r="H101" s="14" t="str">
        <f>IF($A101="","",((C101*D101)/10000))</f>
        <v/>
      </c>
      <c r="I101" s="15" t="str">
        <f>IF($A101="","",IF((E101="Funded"),1,IF((E101="Withdrawn"),0,IF((E101="Clear to close"),0.95,IF((E101="Conditional approval"),0.8,IF((E101="Submitted"),0.6,IF((E101="Application"),0.4,0.2)))))))</f>
        <v/>
      </c>
      <c r="J101" s="14" t="str">
        <f>IF($A101="","",(H101*I101))</f>
        <v/>
      </c>
    </row>
    <row r="102" spans="1:10" x14ac:dyDescent="0.25">
      <c r="C102" s="11"/>
      <c r="D102" s="12"/>
      <c r="F102" s="13"/>
      <c r="H102" s="14" t="str">
        <f>IF($A102="","",((C102*D102)/10000))</f>
        <v/>
      </c>
      <c r="I102" s="15" t="str">
        <f>IF($A102="","",IF((E102="Funded"),1,IF((E102="Withdrawn"),0,IF((E102="Clear to close"),0.95,IF((E102="Conditional approval"),0.8,IF((E102="Submitted"),0.6,IF((E102="Application"),0.4,0.2)))))))</f>
        <v/>
      </c>
      <c r="J102" s="14" t="str">
        <f>IF($A102="","",(H102*I102))</f>
        <v/>
      </c>
    </row>
    <row r="103" spans="1:10" x14ac:dyDescent="0.25">
      <c r="C103" s="11"/>
      <c r="D103" s="12"/>
      <c r="F103" s="13"/>
      <c r="H103" s="14" t="str">
        <f>IF($A103="","",((C103*D103)/10000))</f>
        <v/>
      </c>
      <c r="I103" s="15" t="str">
        <f>IF($A103="","",IF((E103="Funded"),1,IF((E103="Withdrawn"),0,IF((E103="Clear to close"),0.95,IF((E103="Conditional approval"),0.8,IF((E103="Submitted"),0.6,IF((E103="Application"),0.4,0.2)))))))</f>
        <v/>
      </c>
      <c r="J103" s="14" t="str">
        <f>IF($A103="","",(H103*I103))</f>
        <v/>
      </c>
    </row>
    <row r="104" spans="1:10" x14ac:dyDescent="0.25">
      <c r="C104" s="11"/>
      <c r="D104" s="12"/>
      <c r="F104" s="13"/>
      <c r="H104" s="14" t="str">
        <f>IF($A104="","",((C104*D104)/10000))</f>
        <v/>
      </c>
      <c r="I104" s="15" t="str">
        <f>IF($A104="","",IF((E104="Funded"),1,IF((E104="Withdrawn"),0,IF((E104="Clear to close"),0.95,IF((E104="Conditional approval"),0.8,IF((E104="Submitted"),0.6,IF((E104="Application"),0.4,0.2)))))))</f>
        <v/>
      </c>
      <c r="J104" s="14" t="str">
        <f>IF($A104="","",(H104*I104))</f>
        <v/>
      </c>
    </row>
    <row r="105" spans="1:10" x14ac:dyDescent="0.25">
      <c r="C105" s="11"/>
      <c r="D105" s="12"/>
      <c r="F105" s="13"/>
      <c r="H105" s="14" t="str">
        <f>IF($A105="","",((C105*D105)/10000))</f>
        <v/>
      </c>
      <c r="I105" s="15" t="str">
        <f>IF($A105="","",IF((E105="Funded"),1,IF((E105="Withdrawn"),0,IF((E105="Clear to close"),0.95,IF((E105="Conditional approval"),0.8,IF((E105="Submitted"),0.6,IF((E105="Application"),0.4,0.2)))))))</f>
        <v/>
      </c>
      <c r="J105" s="14" t="str">
        <f>IF($A105="","",(H105*I105))</f>
        <v/>
      </c>
    </row>
    <row r="106" spans="1:10" x14ac:dyDescent="0.25">
      <c r="C106" s="11"/>
      <c r="D106" s="12"/>
      <c r="F106" s="13"/>
      <c r="H106" s="14" t="str">
        <f>IF($A106="","",((C106*D106)/10000))</f>
        <v/>
      </c>
      <c r="I106" s="15" t="str">
        <f>IF($A106="","",IF((E106="Funded"),1,IF((E106="Withdrawn"),0,IF((E106="Clear to close"),0.95,IF((E106="Conditional approval"),0.8,IF((E106="Submitted"),0.6,IF((E106="Application"),0.4,0.2)))))))</f>
        <v/>
      </c>
      <c r="J106" s="14" t="str">
        <f>IF($A106="","",(H106*I106))</f>
        <v/>
      </c>
    </row>
    <row r="107" spans="1:10" x14ac:dyDescent="0.25">
      <c r="C107" s="11"/>
      <c r="D107" s="12"/>
      <c r="F107" s="13"/>
      <c r="H107" s="14" t="str">
        <f>IF($A107="","",((C107*D107)/10000))</f>
        <v/>
      </c>
      <c r="I107" s="15" t="str">
        <f>IF($A107="","",IF((E107="Funded"),1,IF((E107="Withdrawn"),0,IF((E107="Clear to close"),0.95,IF((E107="Conditional approval"),0.8,IF((E107="Submitted"),0.6,IF((E107="Application"),0.4,0.2)))))))</f>
        <v/>
      </c>
      <c r="J107" s="14" t="str">
        <f>IF($A107="","",(H107*I107))</f>
        <v/>
      </c>
    </row>
    <row r="108" spans="1:10" x14ac:dyDescent="0.25">
      <c r="C108" s="11"/>
      <c r="D108" s="12"/>
      <c r="F108" s="13"/>
      <c r="H108" s="14" t="str">
        <f>IF($A108="","",((C108*D108)/10000))</f>
        <v/>
      </c>
      <c r="I108" s="15" t="str">
        <f>IF($A108="","",IF((E108="Funded"),1,IF((E108="Withdrawn"),0,IF((E108="Clear to close"),0.95,IF((E108="Conditional approval"),0.8,IF((E108="Submitted"),0.6,IF((E108="Application"),0.4,0.2)))))))</f>
        <v/>
      </c>
      <c r="J108" s="14" t="str">
        <f>IF($A108="","",(H108*I108))</f>
        <v/>
      </c>
    </row>
    <row r="109" spans="1:10" x14ac:dyDescent="0.25">
      <c r="C109" s="11"/>
      <c r="D109" s="12"/>
      <c r="F109" s="13"/>
      <c r="H109" s="14" t="str">
        <f>IF($A109="","",((C109*D109)/10000))</f>
        <v/>
      </c>
      <c r="I109" s="15" t="str">
        <f>IF($A109="","",IF((E109="Funded"),1,IF((E109="Withdrawn"),0,IF((E109="Clear to close"),0.95,IF((E109="Conditional approval"),0.8,IF((E109="Submitted"),0.6,IF((E109="Application"),0.4,0.2)))))))</f>
        <v/>
      </c>
      <c r="J109" s="14" t="str">
        <f>IF($A109="","",(H109*I109))</f>
        <v/>
      </c>
    </row>
    <row r="110" spans="1:10" x14ac:dyDescent="0.25">
      <c r="C110" s="11"/>
      <c r="D110" s="12"/>
      <c r="F110" s="13"/>
      <c r="H110" s="14" t="str">
        <f>IF($A110="","",((C110*D110)/10000))</f>
        <v/>
      </c>
      <c r="I110" s="15" t="str">
        <f>IF($A110="","",IF((E110="Funded"),1,IF((E110="Withdrawn"),0,IF((E110="Clear to close"),0.95,IF((E110="Conditional approval"),0.8,IF((E110="Submitted"),0.6,IF((E110="Application"),0.4,0.2)))))))</f>
        <v/>
      </c>
      <c r="J110" s="14" t="str">
        <f>IF($A110="","",(H110*I110))</f>
        <v/>
      </c>
    </row>
    <row r="111" spans="1:10" x14ac:dyDescent="0.25">
      <c r="C111" s="11"/>
      <c r="D111" s="12"/>
      <c r="F111" s="13"/>
      <c r="H111" s="14" t="str">
        <f>IF($A111="","",((C111*D111)/10000))</f>
        <v/>
      </c>
      <c r="I111" s="15" t="str">
        <f>IF($A111="","",IF((E111="Funded"),1,IF((E111="Withdrawn"),0,IF((E111="Clear to close"),0.95,IF((E111="Conditional approval"),0.8,IF((E111="Submitted"),0.6,IF((E111="Application"),0.4,0.2)))))))</f>
        <v/>
      </c>
      <c r="J111" s="14" t="str">
        <f>IF($A111="","",(H111*I111))</f>
        <v/>
      </c>
    </row>
    <row r="112" spans="1:10" x14ac:dyDescent="0.25">
      <c r="C112" s="11"/>
      <c r="D112" s="12"/>
      <c r="F112" s="13"/>
      <c r="H112" s="14" t="str">
        <f>IF($A112="","",((C112*D112)/10000))</f>
        <v/>
      </c>
      <c r="I112" s="15" t="str">
        <f>IF($A112="","",IF((E112="Funded"),1,IF((E112="Withdrawn"),0,IF((E112="Clear to close"),0.95,IF((E112="Conditional approval"),0.8,IF((E112="Submitted"),0.6,IF((E112="Application"),0.4,0.2)))))))</f>
        <v/>
      </c>
      <c r="J112" s="14" t="str">
        <f>IF($A112="","",(H112*I112))</f>
        <v/>
      </c>
    </row>
    <row r="113" spans="1:10" x14ac:dyDescent="0.25">
      <c r="C113" s="11"/>
      <c r="D113" s="12"/>
      <c r="F113" s="13"/>
      <c r="H113" s="14" t="str">
        <f>IF($A113="","",((C113*D113)/10000))</f>
        <v/>
      </c>
      <c r="I113" s="15" t="str">
        <f>IF($A113="","",IF((E113="Funded"),1,IF((E113="Withdrawn"),0,IF((E113="Clear to close"),0.95,IF((E113="Conditional approval"),0.8,IF((E113="Submitted"),0.6,IF((E113="Application"),0.4,0.2)))))))</f>
        <v/>
      </c>
      <c r="J113" s="14" t="str">
        <f>IF($A113="","",(H113*I113))</f>
        <v/>
      </c>
    </row>
    <row r="114" spans="1:10" x14ac:dyDescent="0.25">
      <c r="C114" s="11"/>
      <c r="D114" s="12"/>
      <c r="F114" s="13"/>
      <c r="H114" s="14" t="str">
        <f>IF($A114="","",((C114*D114)/10000))</f>
        <v/>
      </c>
      <c r="I114" s="15" t="str">
        <f>IF($A114="","",IF((E114="Funded"),1,IF((E114="Withdrawn"),0,IF((E114="Clear to close"),0.95,IF((E114="Conditional approval"),0.8,IF((E114="Submitted"),0.6,IF((E114="Application"),0.4,0.2)))))))</f>
        <v/>
      </c>
      <c r="J114" s="14" t="str">
        <f>IF($A114="","",(H114*I114))</f>
        <v/>
      </c>
    </row>
    <row r="115" spans="1:10" x14ac:dyDescent="0.25">
      <c r="C115" s="11"/>
      <c r="D115" s="12"/>
      <c r="F115" s="13"/>
      <c r="H115" s="14" t="str">
        <f>IF($A115="","",((C115*D115)/10000))</f>
        <v/>
      </c>
      <c r="I115" s="15" t="str">
        <f>IF($A115="","",IF((E115="Funded"),1,IF((E115="Withdrawn"),0,IF((E115="Clear to close"),0.95,IF((E115="Conditional approval"),0.8,IF((E115="Submitted"),0.6,IF((E115="Application"),0.4,0.2)))))))</f>
        <v/>
      </c>
      <c r="J115" s="14" t="str">
        <f>IF($A115="","",(H115*I115))</f>
        <v/>
      </c>
    </row>
    <row r="116" spans="1:10" x14ac:dyDescent="0.25">
      <c r="C116" s="11"/>
      <c r="D116" s="12"/>
      <c r="F116" s="13"/>
      <c r="H116" s="14" t="str">
        <f>IF($A116="","",((C116*D116)/10000))</f>
        <v/>
      </c>
      <c r="I116" s="15" t="str">
        <f>IF($A116="","",IF((E116="Funded"),1,IF((E116="Withdrawn"),0,IF((E116="Clear to close"),0.95,IF((E116="Conditional approval"),0.8,IF((E116="Submitted"),0.6,IF((E116="Application"),0.4,0.2)))))))</f>
        <v/>
      </c>
      <c r="J116" s="14" t="str">
        <f>IF($A116="","",(H116*I116))</f>
        <v/>
      </c>
    </row>
    <row r="117" spans="1:10" x14ac:dyDescent="0.25">
      <c r="C117" s="11"/>
      <c r="D117" s="12"/>
      <c r="F117" s="13"/>
      <c r="H117" s="14" t="str">
        <f>IF($A117="","",((C117*D117)/10000))</f>
        <v/>
      </c>
      <c r="I117" s="15" t="str">
        <f>IF($A117="","",IF((E117="Funded"),1,IF((E117="Withdrawn"),0,IF((E117="Clear to close"),0.95,IF((E117="Conditional approval"),0.8,IF((E117="Submitted"),0.6,IF((E117="Application"),0.4,0.2)))))))</f>
        <v/>
      </c>
      <c r="J117" s="14" t="str">
        <f>IF($A117="","",(H117*I117))</f>
        <v/>
      </c>
    </row>
    <row r="118" spans="1:10" x14ac:dyDescent="0.25">
      <c r="C118" s="11"/>
      <c r="D118" s="12"/>
      <c r="F118" s="13"/>
      <c r="H118" s="14" t="str">
        <f>IF($A118="","",((C118*D118)/10000))</f>
        <v/>
      </c>
      <c r="I118" s="15" t="str">
        <f>IF($A118="","",IF((E118="Funded"),1,IF((E118="Withdrawn"),0,IF((E118="Clear to close"),0.95,IF((E118="Conditional approval"),0.8,IF((E118="Submitted"),0.6,IF((E118="Application"),0.4,0.2)))))))</f>
        <v/>
      </c>
      <c r="J118" s="14" t="str">
        <f>IF($A118="","",(H118*I118))</f>
        <v/>
      </c>
    </row>
    <row r="119" spans="1:10" x14ac:dyDescent="0.25">
      <c r="C119" s="11"/>
      <c r="D119" s="12"/>
      <c r="F119" s="13"/>
      <c r="H119" s="14" t="str">
        <f>IF($A119="","",((C119*D119)/10000))</f>
        <v/>
      </c>
      <c r="I119" s="15" t="str">
        <f>IF($A119="","",IF((E119="Funded"),1,IF((E119="Withdrawn"),0,IF((E119="Clear to close"),0.95,IF((E119="Conditional approval"),0.8,IF((E119="Submitted"),0.6,IF((E119="Application"),0.4,0.2)))))))</f>
        <v/>
      </c>
      <c r="J119" s="14" t="str">
        <f>IF($A119="","",(H119*I119))</f>
        <v/>
      </c>
    </row>
    <row r="120" spans="1:10" x14ac:dyDescent="0.25">
      <c r="C120" s="11"/>
      <c r="D120" s="12"/>
      <c r="F120" s="13"/>
      <c r="H120" s="14" t="str">
        <f>IF($A120="","",((C120*D120)/10000))</f>
        <v/>
      </c>
      <c r="I120" s="15" t="str">
        <f>IF($A120="","",IF((E120="Funded"),1,IF((E120="Withdrawn"),0,IF((E120="Clear to close"),0.95,IF((E120="Conditional approval"),0.8,IF((E120="Submitted"),0.6,IF((E120="Application"),0.4,0.2)))))))</f>
        <v/>
      </c>
      <c r="J120" s="14" t="str">
        <f>IF($A120="","",(H120*I120))</f>
        <v/>
      </c>
    </row>
    <row r="121" spans="1:10" x14ac:dyDescent="0.25">
      <c r="C121" s="11"/>
      <c r="D121" s="12"/>
      <c r="F121" s="13"/>
      <c r="H121" s="14" t="str">
        <f>IF($A121="","",((C121*D121)/10000))</f>
        <v/>
      </c>
      <c r="I121" s="15" t="str">
        <f>IF($A121="","",IF((E121="Funded"),1,IF((E121="Withdrawn"),0,IF((E121="Clear to close"),0.95,IF((E121="Conditional approval"),0.8,IF((E121="Submitted"),0.6,IF((E121="Application"),0.4,0.2)))))))</f>
        <v/>
      </c>
      <c r="J121" s="14" t="str">
        <f>IF($A121="","",(H121*I121))</f>
        <v/>
      </c>
    </row>
    <row r="122" spans="1:10" x14ac:dyDescent="0.25">
      <c r="C122" s="11"/>
      <c r="D122" s="12"/>
      <c r="F122" s="13"/>
      <c r="H122" s="14" t="str">
        <f>IF($A122="","",((C122*D122)/10000))</f>
        <v/>
      </c>
      <c r="I122" s="15" t="str">
        <f>IF($A122="","",IF((E122="Funded"),1,IF((E122="Withdrawn"),0,IF((E122="Clear to close"),0.95,IF((E122="Conditional approval"),0.8,IF((E122="Submitted"),0.6,IF((E122="Application"),0.4,0.2)))))))</f>
        <v/>
      </c>
      <c r="J122" s="14" t="str">
        <f>IF($A122="","",(H122*I122))</f>
        <v/>
      </c>
    </row>
    <row r="123" spans="1:10" x14ac:dyDescent="0.25">
      <c r="C123" s="11"/>
      <c r="D123" s="12"/>
      <c r="F123" s="13"/>
      <c r="H123" s="14" t="str">
        <f>IF($A123="","",((C123*D123)/10000))</f>
        <v/>
      </c>
      <c r="I123" s="15" t="str">
        <f>IF($A123="","",IF((E123="Funded"),1,IF((E123="Withdrawn"),0,IF((E123="Clear to close"),0.95,IF((E123="Conditional approval"),0.8,IF((E123="Submitted"),0.6,IF((E123="Application"),0.4,0.2)))))))</f>
        <v/>
      </c>
      <c r="J123" s="14" t="str">
        <f>IF($A123="","",(H123*I123))</f>
        <v/>
      </c>
    </row>
    <row r="124" spans="1:10" x14ac:dyDescent="0.25">
      <c r="C124" s="11"/>
      <c r="D124" s="12"/>
      <c r="F124" s="13"/>
      <c r="H124" s="14" t="str">
        <f>IF($A124="","",((C124*D124)/10000))</f>
        <v/>
      </c>
      <c r="I124" s="15" t="str">
        <f>IF($A124="","",IF((E124="Funded"),1,IF((E124="Withdrawn"),0,IF((E124="Clear to close"),0.95,IF((E124="Conditional approval"),0.8,IF((E124="Submitted"),0.6,IF((E124="Application"),0.4,0.2)))))))</f>
        <v/>
      </c>
      <c r="J124" s="14" t="str">
        <f>IF($A124="","",(H124*I124))</f>
        <v/>
      </c>
    </row>
    <row r="125" spans="1:10" x14ac:dyDescent="0.25">
      <c r="C125" s="11"/>
      <c r="D125" s="12"/>
      <c r="F125" s="13"/>
      <c r="H125" s="14" t="str">
        <f>IF($A125="","",((C125*D125)/10000))</f>
        <v/>
      </c>
      <c r="I125" s="15" t="str">
        <f>IF($A125="","",IF((E125="Funded"),1,IF((E125="Withdrawn"),0,IF((E125="Clear to close"),0.95,IF((E125="Conditional approval"),0.8,IF((E125="Submitted"),0.6,IF((E125="Application"),0.4,0.2)))))))</f>
        <v/>
      </c>
      <c r="J125" s="14" t="str">
        <f>IF($A125="","",(H125*I125))</f>
        <v/>
      </c>
    </row>
    <row r="126" spans="1:10" x14ac:dyDescent="0.25">
      <c r="C126" s="11"/>
      <c r="D126" s="12"/>
      <c r="F126" s="13"/>
      <c r="H126" s="14" t="str">
        <f>IF($A126="","",((C126*D126)/10000))</f>
        <v/>
      </c>
      <c r="I126" s="15" t="str">
        <f>IF($A126="","",IF((E126="Funded"),1,IF((E126="Withdrawn"),0,IF((E126="Clear to close"),0.95,IF((E126="Conditional approval"),0.8,IF((E126="Submitted"),0.6,IF((E126="Application"),0.4,0.2)))))))</f>
        <v/>
      </c>
      <c r="J126" s="14" t="str">
        <f>IF($A126="","",(H126*I126))</f>
        <v/>
      </c>
    </row>
    <row r="127" spans="1:10" x14ac:dyDescent="0.25">
      <c r="C127" s="11"/>
      <c r="D127" s="12"/>
      <c r="F127" s="13"/>
      <c r="H127" s="14" t="str">
        <f>IF($A127="","",((C127*D127)/10000))</f>
        <v/>
      </c>
      <c r="I127" s="15" t="str">
        <f>IF($A127="","",IF((E127="Funded"),1,IF((E127="Withdrawn"),0,IF((E127="Clear to close"),0.95,IF((E127="Conditional approval"),0.8,IF((E127="Submitted"),0.6,IF((E127="Application"),0.4,0.2)))))))</f>
        <v/>
      </c>
      <c r="J127" s="14" t="str">
        <f>IF($A127="","",(H127*I127))</f>
        <v/>
      </c>
    </row>
    <row r="128" spans="1:10" x14ac:dyDescent="0.25">
      <c r="C128" s="11"/>
      <c r="D128" s="12"/>
      <c r="F128" s="13"/>
      <c r="H128" s="14" t="str">
        <f>IF($A128="","",((C128*D128)/10000))</f>
        <v/>
      </c>
      <c r="I128" s="15" t="str">
        <f>IF($A128="","",IF((E128="Funded"),1,IF((E128="Withdrawn"),0,IF((E128="Clear to close"),0.95,IF((E128="Conditional approval"),0.8,IF((E128="Submitted"),0.6,IF((E128="Application"),0.4,0.2)))))))</f>
        <v/>
      </c>
      <c r="J128" s="14" t="str">
        <f>IF($A128="","",(H128*I128))</f>
        <v/>
      </c>
    </row>
    <row r="129" spans="1:10" x14ac:dyDescent="0.25">
      <c r="C129" s="11"/>
      <c r="D129" s="12"/>
      <c r="F129" s="13"/>
      <c r="H129" s="14" t="str">
        <f>IF($A129="","",((C129*D129)/10000))</f>
        <v/>
      </c>
      <c r="I129" s="15" t="str">
        <f>IF($A129="","",IF((E129="Funded"),1,IF((E129="Withdrawn"),0,IF((E129="Clear to close"),0.95,IF((E129="Conditional approval"),0.8,IF((E129="Submitted"),0.6,IF((E129="Application"),0.4,0.2)))))))</f>
        <v/>
      </c>
      <c r="J129" s="14" t="str">
        <f>IF($A129="","",(H129*I129))</f>
        <v/>
      </c>
    </row>
    <row r="130" spans="1:10" x14ac:dyDescent="0.25">
      <c r="C130" s="11"/>
      <c r="D130" s="12"/>
      <c r="F130" s="13"/>
      <c r="H130" s="14" t="str">
        <f>IF($A130="","",((C130*D130)/10000))</f>
        <v/>
      </c>
      <c r="I130" s="15" t="str">
        <f>IF($A130="","",IF((E130="Funded"),1,IF((E130="Withdrawn"),0,IF((E130="Clear to close"),0.95,IF((E130="Conditional approval"),0.8,IF((E130="Submitted"),0.6,IF((E130="Application"),0.4,0.2)))))))</f>
        <v/>
      </c>
      <c r="J130" s="14" t="str">
        <f>IF($A130="","",(H130*I130))</f>
        <v/>
      </c>
    </row>
    <row r="131" spans="1:10" x14ac:dyDescent="0.25">
      <c r="C131" s="11"/>
      <c r="D131" s="12"/>
      <c r="F131" s="13"/>
      <c r="H131" s="14" t="str">
        <f>IF($A131="","",((C131*D131)/10000))</f>
        <v/>
      </c>
      <c r="I131" s="15" t="str">
        <f>IF($A131="","",IF((E131="Funded"),1,IF((E131="Withdrawn"),0,IF((E131="Clear to close"),0.95,IF((E131="Conditional approval"),0.8,IF((E131="Submitted"),0.6,IF((E131="Application"),0.4,0.2)))))))</f>
        <v/>
      </c>
      <c r="J131" s="14" t="str">
        <f>IF($A131="","",(H131*I131))</f>
        <v/>
      </c>
    </row>
    <row r="132" spans="1:10" x14ac:dyDescent="0.25">
      <c r="C132" s="11"/>
      <c r="D132" s="12"/>
      <c r="F132" s="13"/>
      <c r="H132" s="14" t="str">
        <f>IF($A132="","",((C132*D132)/10000))</f>
        <v/>
      </c>
      <c r="I132" s="15" t="str">
        <f>IF($A132="","",IF((E132="Funded"),1,IF((E132="Withdrawn"),0,IF((E132="Clear to close"),0.95,IF((E132="Conditional approval"),0.8,IF((E132="Submitted"),0.6,IF((E132="Application"),0.4,0.2)))))))</f>
        <v/>
      </c>
      <c r="J132" s="14" t="str">
        <f>IF($A132="","",(H132*I132))</f>
        <v/>
      </c>
    </row>
    <row r="133" spans="1:10" x14ac:dyDescent="0.25">
      <c r="C133" s="11"/>
      <c r="D133" s="12"/>
      <c r="F133" s="13"/>
      <c r="H133" s="14" t="str">
        <f>IF($A133="","",((C133*D133)/10000))</f>
        <v/>
      </c>
      <c r="I133" s="15" t="str">
        <f>IF($A133="","",IF((E133="Funded"),1,IF((E133="Withdrawn"),0,IF((E133="Clear to close"),0.95,IF((E133="Conditional approval"),0.8,IF((E133="Submitted"),0.6,IF((E133="Application"),0.4,0.2)))))))</f>
        <v/>
      </c>
      <c r="J133" s="14" t="str">
        <f>IF($A133="","",(H133*I133))</f>
        <v/>
      </c>
    </row>
    <row r="134" spans="1:10" x14ac:dyDescent="0.25">
      <c r="C134" s="11"/>
      <c r="D134" s="12"/>
      <c r="F134" s="13"/>
      <c r="H134" s="14" t="str">
        <f>IF($A134="","",((C134*D134)/10000))</f>
        <v/>
      </c>
      <c r="I134" s="15" t="str">
        <f>IF($A134="","",IF((E134="Funded"),1,IF((E134="Withdrawn"),0,IF((E134="Clear to close"),0.95,IF((E134="Conditional approval"),0.8,IF((E134="Submitted"),0.6,IF((E134="Application"),0.4,0.2)))))))</f>
        <v/>
      </c>
      <c r="J134" s="14" t="str">
        <f>IF($A134="","",(H134*I134))</f>
        <v/>
      </c>
    </row>
    <row r="135" spans="1:10" x14ac:dyDescent="0.25">
      <c r="C135" s="11"/>
      <c r="D135" s="12"/>
      <c r="F135" s="13"/>
      <c r="H135" s="14" t="str">
        <f>IF($A135="","",((C135*D135)/10000))</f>
        <v/>
      </c>
      <c r="I135" s="15" t="str">
        <f>IF($A135="","",IF((E135="Funded"),1,IF((E135="Withdrawn"),0,IF((E135="Clear to close"),0.95,IF((E135="Conditional approval"),0.8,IF((E135="Submitted"),0.6,IF((E135="Application"),0.4,0.2)))))))</f>
        <v/>
      </c>
      <c r="J135" s="14" t="str">
        <f>IF($A135="","",(H135*I135))</f>
        <v/>
      </c>
    </row>
    <row r="136" spans="1:10" x14ac:dyDescent="0.25">
      <c r="C136" s="11"/>
      <c r="D136" s="12"/>
      <c r="F136" s="13"/>
      <c r="H136" s="14" t="str">
        <f>IF($A136="","",((C136*D136)/10000))</f>
        <v/>
      </c>
      <c r="I136" s="15" t="str">
        <f>IF($A136="","",IF((E136="Funded"),1,IF((E136="Withdrawn"),0,IF((E136="Clear to close"),0.95,IF((E136="Conditional approval"),0.8,IF((E136="Submitted"),0.6,IF((E136="Application"),0.4,0.2)))))))</f>
        <v/>
      </c>
      <c r="J136" s="14" t="str">
        <f>IF($A136="","",(H136*I136))</f>
        <v/>
      </c>
    </row>
    <row r="137" spans="1:10" x14ac:dyDescent="0.25">
      <c r="C137" s="11"/>
      <c r="D137" s="12"/>
      <c r="F137" s="13"/>
      <c r="H137" s="14" t="str">
        <f>IF($A137="","",((C137*D137)/10000))</f>
        <v/>
      </c>
      <c r="I137" s="15" t="str">
        <f>IF($A137="","",IF((E137="Funded"),1,IF((E137="Withdrawn"),0,IF((E137="Clear to close"),0.95,IF((E137="Conditional approval"),0.8,IF((E137="Submitted"),0.6,IF((E137="Application"),0.4,0.2)))))))</f>
        <v/>
      </c>
      <c r="J137" s="14" t="str">
        <f>IF($A137="","",(H137*I137))</f>
        <v/>
      </c>
    </row>
    <row r="138" spans="1:10" x14ac:dyDescent="0.25">
      <c r="C138" s="11"/>
      <c r="D138" s="12"/>
      <c r="F138" s="13"/>
      <c r="H138" s="14" t="str">
        <f>IF($A138="","",((C138*D138)/10000))</f>
        <v/>
      </c>
      <c r="I138" s="15" t="str">
        <f>IF($A138="","",IF((E138="Funded"),1,IF((E138="Withdrawn"),0,IF((E138="Clear to close"),0.95,IF((E138="Conditional approval"),0.8,IF((E138="Submitted"),0.6,IF((E138="Application"),0.4,0.2)))))))</f>
        <v/>
      </c>
      <c r="J138" s="14" t="str">
        <f>IF($A138="","",(H138*I138))</f>
        <v/>
      </c>
    </row>
    <row r="139" spans="1:10" x14ac:dyDescent="0.25">
      <c r="C139" s="11"/>
      <c r="D139" s="12"/>
      <c r="F139" s="13"/>
      <c r="H139" s="14" t="str">
        <f>IF($A139="","",((C139*D139)/10000))</f>
        <v/>
      </c>
      <c r="I139" s="15" t="str">
        <f>IF($A139="","",IF((E139="Funded"),1,IF((E139="Withdrawn"),0,IF((E139="Clear to close"),0.95,IF((E139="Conditional approval"),0.8,IF((E139="Submitted"),0.6,IF((E139="Application"),0.4,0.2)))))))</f>
        <v/>
      </c>
      <c r="J139" s="14" t="str">
        <f>IF($A139="","",(H139*I139))</f>
        <v/>
      </c>
    </row>
    <row r="140" spans="1:10" x14ac:dyDescent="0.25">
      <c r="C140" s="11"/>
      <c r="D140" s="12"/>
      <c r="F140" s="13"/>
      <c r="H140" s="14" t="str">
        <f>IF($A140="","",((C140*D140)/10000))</f>
        <v/>
      </c>
      <c r="I140" s="15" t="str">
        <f>IF($A140="","",IF((E140="Funded"),1,IF((E140="Withdrawn"),0,IF((E140="Clear to close"),0.95,IF((E140="Conditional approval"),0.8,IF((E140="Submitted"),0.6,IF((E140="Application"),0.4,0.2)))))))</f>
        <v/>
      </c>
      <c r="J140" s="14" t="str">
        <f>IF($A140="","",(H140*I140))</f>
        <v/>
      </c>
    </row>
    <row r="141" spans="1:10" x14ac:dyDescent="0.25">
      <c r="C141" s="11"/>
      <c r="D141" s="12"/>
      <c r="F141" s="13"/>
      <c r="H141" s="14" t="str">
        <f>IF($A141="","",((C141*D141)/10000))</f>
        <v/>
      </c>
      <c r="I141" s="15" t="str">
        <f>IF($A141="","",IF((E141="Funded"),1,IF((E141="Withdrawn"),0,IF((E141="Clear to close"),0.95,IF((E141="Conditional approval"),0.8,IF((E141="Submitted"),0.6,IF((E141="Application"),0.4,0.2)))))))</f>
        <v/>
      </c>
      <c r="J141" s="14" t="str">
        <f>IF($A141="","",(H141*I141))</f>
        <v/>
      </c>
    </row>
    <row r="142" spans="1:10" x14ac:dyDescent="0.25">
      <c r="C142" s="11"/>
      <c r="D142" s="12"/>
      <c r="F142" s="13"/>
      <c r="H142" s="14" t="str">
        <f>IF($A142="","",((C142*D142)/10000))</f>
        <v/>
      </c>
      <c r="I142" s="15" t="str">
        <f>IF($A142="","",IF((E142="Funded"),1,IF((E142="Withdrawn"),0,IF((E142="Clear to close"),0.95,IF((E142="Conditional approval"),0.8,IF((E142="Submitted"),0.6,IF((E142="Application"),0.4,0.2)))))))</f>
        <v/>
      </c>
      <c r="J142" s="14" t="str">
        <f>IF($A142="","",(H142*I142))</f>
        <v/>
      </c>
    </row>
    <row r="143" spans="1:10" x14ac:dyDescent="0.25">
      <c r="C143" s="11"/>
      <c r="D143" s="12"/>
      <c r="F143" s="13"/>
      <c r="H143" s="14" t="str">
        <f>IF($A143="","",((C143*D143)/10000))</f>
        <v/>
      </c>
      <c r="I143" s="15" t="str">
        <f>IF($A143="","",IF((E143="Funded"),1,IF((E143="Withdrawn"),0,IF((E143="Clear to close"),0.95,IF((E143="Conditional approval"),0.8,IF((E143="Submitted"),0.6,IF((E143="Application"),0.4,0.2)))))))</f>
        <v/>
      </c>
      <c r="J143" s="14" t="str">
        <f>IF($A143="","",(H143*I143))</f>
        <v/>
      </c>
    </row>
    <row r="144" spans="1:10" x14ac:dyDescent="0.25">
      <c r="C144" s="11"/>
      <c r="D144" s="12"/>
      <c r="F144" s="13"/>
      <c r="H144" s="14" t="str">
        <f>IF($A144="","",((C144*D144)/10000))</f>
        <v/>
      </c>
      <c r="I144" s="15" t="str">
        <f>IF($A144="","",IF((E144="Funded"),1,IF((E144="Withdrawn"),0,IF((E144="Clear to close"),0.95,IF((E144="Conditional approval"),0.8,IF((E144="Submitted"),0.6,IF((E144="Application"),0.4,0.2)))))))</f>
        <v/>
      </c>
      <c r="J144" s="14" t="str">
        <f>IF($A144="","",(H144*I144))</f>
        <v/>
      </c>
    </row>
    <row r="145" spans="1:10" x14ac:dyDescent="0.25">
      <c r="C145" s="11"/>
      <c r="D145" s="12"/>
      <c r="F145" s="13"/>
      <c r="H145" s="14" t="str">
        <f>IF($A145="","",((C145*D145)/10000))</f>
        <v/>
      </c>
      <c r="I145" s="15" t="str">
        <f>IF($A145="","",IF((E145="Funded"),1,IF((E145="Withdrawn"),0,IF((E145="Clear to close"),0.95,IF((E145="Conditional approval"),0.8,IF((E145="Submitted"),0.6,IF((E145="Application"),0.4,0.2)))))))</f>
        <v/>
      </c>
      <c r="J145" s="14" t="str">
        <f>IF($A145="","",(H145*I145))</f>
        <v/>
      </c>
    </row>
    <row r="146" spans="1:10" x14ac:dyDescent="0.25">
      <c r="C146" s="11"/>
      <c r="D146" s="12"/>
      <c r="F146" s="13"/>
      <c r="H146" s="14" t="str">
        <f>IF($A146="","",((C146*D146)/10000))</f>
        <v/>
      </c>
      <c r="I146" s="15" t="str">
        <f>IF($A146="","",IF((E146="Funded"),1,IF((E146="Withdrawn"),0,IF((E146="Clear to close"),0.95,IF((E146="Conditional approval"),0.8,IF((E146="Submitted"),0.6,IF((E146="Application"),0.4,0.2)))))))</f>
        <v/>
      </c>
      <c r="J146" s="14" t="str">
        <f>IF($A146="","",(H146*I146))</f>
        <v/>
      </c>
    </row>
    <row r="147" spans="1:10" x14ac:dyDescent="0.25">
      <c r="C147" s="11"/>
      <c r="D147" s="12"/>
      <c r="F147" s="13"/>
      <c r="H147" s="14" t="str">
        <f>IF($A147="","",((C147*D147)/10000))</f>
        <v/>
      </c>
      <c r="I147" s="15" t="str">
        <f>IF($A147="","",IF((E147="Funded"),1,IF((E147="Withdrawn"),0,IF((E147="Clear to close"),0.95,IF((E147="Conditional approval"),0.8,IF((E147="Submitted"),0.6,IF((E147="Application"),0.4,0.2)))))))</f>
        <v/>
      </c>
      <c r="J147" s="14" t="str">
        <f>IF($A147="","",(H147*I147))</f>
        <v/>
      </c>
    </row>
    <row r="148" spans="1:10" x14ac:dyDescent="0.25">
      <c r="C148" s="11"/>
      <c r="D148" s="12"/>
      <c r="F148" s="13"/>
      <c r="H148" s="14" t="str">
        <f>IF($A148="","",((C148*D148)/10000))</f>
        <v/>
      </c>
      <c r="I148" s="15" t="str">
        <f>IF($A148="","",IF((E148="Funded"),1,IF((E148="Withdrawn"),0,IF((E148="Clear to close"),0.95,IF((E148="Conditional approval"),0.8,IF((E148="Submitted"),0.6,IF((E148="Application"),0.4,0.2)))))))</f>
        <v/>
      </c>
      <c r="J148" s="14" t="str">
        <f>IF($A148="","",(H148*I148))</f>
        <v/>
      </c>
    </row>
    <row r="149" spans="1:10" x14ac:dyDescent="0.25">
      <c r="C149" s="11"/>
      <c r="D149" s="12"/>
      <c r="F149" s="13"/>
      <c r="H149" s="14" t="str">
        <f>IF($A149="","",((C149*D149)/10000))</f>
        <v/>
      </c>
      <c r="I149" s="15" t="str">
        <f>IF($A149="","",IF((E149="Funded"),1,IF((E149="Withdrawn"),0,IF((E149="Clear to close"),0.95,IF((E149="Conditional approval"),0.8,IF((E149="Submitted"),0.6,IF((E149="Application"),0.4,0.2)))))))</f>
        <v/>
      </c>
      <c r="J149" s="14" t="str">
        <f>IF($A149="","",(H149*I149))</f>
        <v/>
      </c>
    </row>
    <row r="150" spans="1:10" x14ac:dyDescent="0.25">
      <c r="C150" s="11"/>
      <c r="D150" s="12"/>
      <c r="F150" s="13"/>
      <c r="H150" s="14" t="str">
        <f>IF($A150="","",((C150*D150)/10000))</f>
        <v/>
      </c>
      <c r="I150" s="15" t="str">
        <f>IF($A150="","",IF((E150="Funded"),1,IF((E150="Withdrawn"),0,IF((E150="Clear to close"),0.95,IF((E150="Conditional approval"),0.8,IF((E150="Submitted"),0.6,IF((E150="Application"),0.4,0.2)))))))</f>
        <v/>
      </c>
      <c r="J150" s="14" t="str">
        <f>IF($A150="","",(H150*I150))</f>
        <v/>
      </c>
    </row>
    <row r="151" spans="1:10" x14ac:dyDescent="0.25">
      <c r="C151" s="11"/>
      <c r="D151" s="12"/>
      <c r="F151" s="13"/>
      <c r="H151" s="14" t="str">
        <f>IF($A151="","",((C151*D151)/10000))</f>
        <v/>
      </c>
      <c r="I151" s="15" t="str">
        <f>IF($A151="","",IF((E151="Funded"),1,IF((E151="Withdrawn"),0,IF((E151="Clear to close"),0.95,IF((E151="Conditional approval"),0.8,IF((E151="Submitted"),0.6,IF((E151="Application"),0.4,0.2)))))))</f>
        <v/>
      </c>
      <c r="J151" s="14" t="str">
        <f>IF($A151="","",(H151*I151))</f>
        <v/>
      </c>
    </row>
    <row r="152" spans="1:10" x14ac:dyDescent="0.25">
      <c r="C152" s="11"/>
      <c r="D152" s="12"/>
      <c r="F152" s="13"/>
      <c r="H152" s="14" t="str">
        <f>IF($A152="","",((C152*D152)/10000))</f>
        <v/>
      </c>
      <c r="I152" s="15" t="str">
        <f>IF($A152="","",IF((E152="Funded"),1,IF((E152="Withdrawn"),0,IF((E152="Clear to close"),0.95,IF((E152="Conditional approval"),0.8,IF((E152="Submitted"),0.6,IF((E152="Application"),0.4,0.2)))))))</f>
        <v/>
      </c>
      <c r="J152" s="14" t="str">
        <f>IF($A152="","",(H152*I152))</f>
        <v/>
      </c>
    </row>
    <row r="153" spans="1:10" x14ac:dyDescent="0.25">
      <c r="C153" s="11"/>
      <c r="D153" s="12"/>
      <c r="F153" s="13"/>
      <c r="H153" s="14" t="str">
        <f>IF($A153="","",((C153*D153)/10000))</f>
        <v/>
      </c>
      <c r="I153" s="15" t="str">
        <f>IF($A153="","",IF((E153="Funded"),1,IF((E153="Withdrawn"),0,IF((E153="Clear to close"),0.95,IF((E153="Conditional approval"),0.8,IF((E153="Submitted"),0.6,IF((E153="Application"),0.4,0.2)))))))</f>
        <v/>
      </c>
      <c r="J153" s="14" t="str">
        <f>IF($A153="","",(H153*I153))</f>
        <v/>
      </c>
    </row>
    <row r="154" spans="1:10" x14ac:dyDescent="0.25">
      <c r="C154" s="11"/>
      <c r="D154" s="12"/>
      <c r="F154" s="13"/>
      <c r="H154" s="14" t="str">
        <f>IF($A154="","",((C154*D154)/10000))</f>
        <v/>
      </c>
      <c r="I154" s="15" t="str">
        <f>IF($A154="","",IF((E154="Funded"),1,IF((E154="Withdrawn"),0,IF((E154="Clear to close"),0.95,IF((E154="Conditional approval"),0.8,IF((E154="Submitted"),0.6,IF((E154="Application"),0.4,0.2)))))))</f>
        <v/>
      </c>
      <c r="J154" s="14" t="str">
        <f>IF($A154="","",(H154*I154))</f>
        <v/>
      </c>
    </row>
    <row r="155" spans="1:10" x14ac:dyDescent="0.25">
      <c r="C155" s="11"/>
      <c r="D155" s="12"/>
      <c r="F155" s="13"/>
      <c r="H155" s="14" t="str">
        <f>IF($A155="","",((C155*D155)/10000))</f>
        <v/>
      </c>
      <c r="I155" s="15" t="str">
        <f>IF($A155="","",IF((E155="Funded"),1,IF((E155="Withdrawn"),0,IF((E155="Clear to close"),0.95,IF((E155="Conditional approval"),0.8,IF((E155="Submitted"),0.6,IF((E155="Application"),0.4,0.2)))))))</f>
        <v/>
      </c>
      <c r="J155" s="14" t="str">
        <f>IF($A155="","",(H155*I155))</f>
        <v/>
      </c>
    </row>
    <row r="156" spans="1:10" x14ac:dyDescent="0.25">
      <c r="C156" s="11"/>
      <c r="D156" s="12"/>
      <c r="F156" s="13"/>
      <c r="H156" s="14" t="str">
        <f>IF($A156="","",((C156*D156)/10000))</f>
        <v/>
      </c>
      <c r="I156" s="15" t="str">
        <f>IF($A156="","",IF((E156="Funded"),1,IF((E156="Withdrawn"),0,IF((E156="Clear to close"),0.95,IF((E156="Conditional approval"),0.8,IF((E156="Submitted"),0.6,IF((E156="Application"),0.4,0.2)))))))</f>
        <v/>
      </c>
      <c r="J156" s="14" t="str">
        <f>IF($A156="","",(H156*I156))</f>
        <v/>
      </c>
    </row>
    <row r="157" spans="1:10" x14ac:dyDescent="0.25">
      <c r="C157" s="11"/>
      <c r="D157" s="12"/>
      <c r="F157" s="13"/>
      <c r="H157" s="14" t="str">
        <f>IF($A157="","",((C157*D157)/10000))</f>
        <v/>
      </c>
      <c r="I157" s="15" t="str">
        <f>IF($A157="","",IF((E157="Funded"),1,IF((E157="Withdrawn"),0,IF((E157="Clear to close"),0.95,IF((E157="Conditional approval"),0.8,IF((E157="Submitted"),0.6,IF((E157="Application"),0.4,0.2)))))))</f>
        <v/>
      </c>
      <c r="J157" s="14" t="str">
        <f>IF($A157="","",(H157*I157))</f>
        <v/>
      </c>
    </row>
    <row r="158" spans="1:10" x14ac:dyDescent="0.25">
      <c r="C158" s="11"/>
      <c r="D158" s="12"/>
      <c r="F158" s="13"/>
      <c r="H158" s="14" t="str">
        <f>IF($A158="","",((C158*D158)/10000))</f>
        <v/>
      </c>
      <c r="I158" s="15" t="str">
        <f>IF($A158="","",IF((E158="Funded"),1,IF((E158="Withdrawn"),0,IF((E158="Clear to close"),0.95,IF((E158="Conditional approval"),0.8,IF((E158="Submitted"),0.6,IF((E158="Application"),0.4,0.2)))))))</f>
        <v/>
      </c>
      <c r="J158" s="14" t="str">
        <f>IF($A158="","",(H158*I158))</f>
        <v/>
      </c>
    </row>
    <row r="159" spans="1:10" x14ac:dyDescent="0.25">
      <c r="C159" s="11"/>
      <c r="D159" s="12"/>
      <c r="F159" s="13"/>
      <c r="H159" s="14" t="str">
        <f>IF($A159="","",((C159*D159)/10000))</f>
        <v/>
      </c>
      <c r="I159" s="15" t="str">
        <f>IF($A159="","",IF((E159="Funded"),1,IF((E159="Withdrawn"),0,IF((E159="Clear to close"),0.95,IF((E159="Conditional approval"),0.8,IF((E159="Submitted"),0.6,IF((E159="Application"),0.4,0.2)))))))</f>
        <v/>
      </c>
      <c r="J159" s="14" t="str">
        <f>IF($A159="","",(H159*I159))</f>
        <v/>
      </c>
    </row>
    <row r="160" spans="1:10" x14ac:dyDescent="0.25">
      <c r="C160" s="11"/>
      <c r="D160" s="12"/>
      <c r="F160" s="13"/>
      <c r="H160" s="14" t="str">
        <f>IF($A160="","",((C160*D160)/10000))</f>
        <v/>
      </c>
      <c r="I160" s="15" t="str">
        <f>IF($A160="","",IF((E160="Funded"),1,IF((E160="Withdrawn"),0,IF((E160="Clear to close"),0.95,IF((E160="Conditional approval"),0.8,IF((E160="Submitted"),0.6,IF((E160="Application"),0.4,0.2)))))))</f>
        <v/>
      </c>
      <c r="J160" s="14" t="str">
        <f>IF($A160="","",(H160*I160))</f>
        <v/>
      </c>
    </row>
    <row r="161" spans="1:10" x14ac:dyDescent="0.25">
      <c r="C161" s="11"/>
      <c r="D161" s="12"/>
      <c r="F161" s="13"/>
      <c r="H161" s="14" t="str">
        <f>IF($A161="","",((C161*D161)/10000))</f>
        <v/>
      </c>
      <c r="I161" s="15" t="str">
        <f>IF($A161="","",IF((E161="Funded"),1,IF((E161="Withdrawn"),0,IF((E161="Clear to close"),0.95,IF((E161="Conditional approval"),0.8,IF((E161="Submitted"),0.6,IF((E161="Application"),0.4,0.2)))))))</f>
        <v/>
      </c>
      <c r="J161" s="14" t="str">
        <f>IF($A161="","",(H161*I161))</f>
        <v/>
      </c>
    </row>
    <row r="162" spans="1:10" x14ac:dyDescent="0.25">
      <c r="C162" s="11"/>
      <c r="D162" s="12"/>
      <c r="F162" s="13"/>
      <c r="H162" s="14" t="str">
        <f>IF($A162="","",((C162*D162)/10000))</f>
        <v/>
      </c>
      <c r="I162" s="15" t="str">
        <f>IF($A162="","",IF((E162="Funded"),1,IF((E162="Withdrawn"),0,IF((E162="Clear to close"),0.95,IF((E162="Conditional approval"),0.8,IF((E162="Submitted"),0.6,IF((E162="Application"),0.4,0.2)))))))</f>
        <v/>
      </c>
      <c r="J162" s="14" t="str">
        <f>IF($A162="","",(H162*I162))</f>
        <v/>
      </c>
    </row>
    <row r="163" spans="1:10" x14ac:dyDescent="0.25">
      <c r="C163" s="11"/>
      <c r="D163" s="12"/>
      <c r="F163" s="13"/>
      <c r="H163" s="14" t="str">
        <f>IF($A163="","",((C163*D163)/10000))</f>
        <v/>
      </c>
      <c r="I163" s="15" t="str">
        <f>IF($A163="","",IF((E163="Funded"),1,IF((E163="Withdrawn"),0,IF((E163="Clear to close"),0.95,IF((E163="Conditional approval"),0.8,IF((E163="Submitted"),0.6,IF((E163="Application"),0.4,0.2)))))))</f>
        <v/>
      </c>
      <c r="J163" s="14" t="str">
        <f>IF($A163="","",(H163*I163))</f>
        <v/>
      </c>
    </row>
    <row r="164" spans="1:10" x14ac:dyDescent="0.25">
      <c r="C164" s="11"/>
      <c r="D164" s="12"/>
      <c r="F164" s="13"/>
      <c r="H164" s="14" t="str">
        <f>IF($A164="","",((C164*D164)/10000))</f>
        <v/>
      </c>
      <c r="I164" s="15" t="str">
        <f>IF($A164="","",IF((E164="Funded"),1,IF((E164="Withdrawn"),0,IF((E164="Clear to close"),0.95,IF((E164="Conditional approval"),0.8,IF((E164="Submitted"),0.6,IF((E164="Application"),0.4,0.2)))))))</f>
        <v/>
      </c>
      <c r="J164" s="14" t="str">
        <f>IF($A164="","",(H164*I164))</f>
        <v/>
      </c>
    </row>
    <row r="165" spans="1:10" x14ac:dyDescent="0.25">
      <c r="C165" s="11"/>
      <c r="D165" s="12"/>
      <c r="F165" s="13"/>
      <c r="H165" s="14" t="str">
        <f>IF($A165="","",((C165*D165)/10000))</f>
        <v/>
      </c>
      <c r="I165" s="15" t="str">
        <f>IF($A165="","",IF((E165="Funded"),1,IF((E165="Withdrawn"),0,IF((E165="Clear to close"),0.95,IF((E165="Conditional approval"),0.8,IF((E165="Submitted"),0.6,IF((E165="Application"),0.4,0.2)))))))</f>
        <v/>
      </c>
      <c r="J165" s="14" t="str">
        <f>IF($A165="","",(H165*I165))</f>
        <v/>
      </c>
    </row>
    <row r="166" spans="1:10" x14ac:dyDescent="0.25">
      <c r="C166" s="11"/>
      <c r="D166" s="12"/>
      <c r="F166" s="13"/>
      <c r="H166" s="14" t="str">
        <f>IF($A166="","",((C166*D166)/10000))</f>
        <v/>
      </c>
      <c r="I166" s="15" t="str">
        <f>IF($A166="","",IF((E166="Funded"),1,IF((E166="Withdrawn"),0,IF((E166="Clear to close"),0.95,IF((E166="Conditional approval"),0.8,IF((E166="Submitted"),0.6,IF((E166="Application"),0.4,0.2)))))))</f>
        <v/>
      </c>
      <c r="J166" s="14" t="str">
        <f>IF($A166="","",(H166*I166))</f>
        <v/>
      </c>
    </row>
    <row r="167" spans="1:10" x14ac:dyDescent="0.25">
      <c r="C167" s="11"/>
      <c r="D167" s="12"/>
      <c r="F167" s="13"/>
      <c r="H167" s="14" t="str">
        <f>IF($A167="","",((C167*D167)/10000))</f>
        <v/>
      </c>
      <c r="I167" s="15" t="str">
        <f>IF($A167="","",IF((E167="Funded"),1,IF((E167="Withdrawn"),0,IF((E167="Clear to close"),0.95,IF((E167="Conditional approval"),0.8,IF((E167="Submitted"),0.6,IF((E167="Application"),0.4,0.2)))))))</f>
        <v/>
      </c>
      <c r="J167" s="14" t="str">
        <f>IF($A167="","",(H167*I167))</f>
        <v/>
      </c>
    </row>
    <row r="168" spans="1:10" x14ac:dyDescent="0.25">
      <c r="C168" s="11"/>
      <c r="D168" s="12"/>
      <c r="F168" s="13"/>
      <c r="H168" s="14" t="str">
        <f>IF($A168="","",((C168*D168)/10000))</f>
        <v/>
      </c>
      <c r="I168" s="15" t="str">
        <f>IF($A168="","",IF((E168="Funded"),1,IF((E168="Withdrawn"),0,IF((E168="Clear to close"),0.95,IF((E168="Conditional approval"),0.8,IF((E168="Submitted"),0.6,IF((E168="Application"),0.4,0.2)))))))</f>
        <v/>
      </c>
      <c r="J168" s="14" t="str">
        <f>IF($A168="","",(H168*I168))</f>
        <v/>
      </c>
    </row>
    <row r="169" spans="1:10" x14ac:dyDescent="0.25">
      <c r="C169" s="11"/>
      <c r="D169" s="12"/>
      <c r="F169" s="13"/>
      <c r="H169" s="14" t="str">
        <f>IF($A169="","",((C169*D169)/10000))</f>
        <v/>
      </c>
      <c r="I169" s="15" t="str">
        <f>IF($A169="","",IF((E169="Funded"),1,IF((E169="Withdrawn"),0,IF((E169="Clear to close"),0.95,IF((E169="Conditional approval"),0.8,IF((E169="Submitted"),0.6,IF((E169="Application"),0.4,0.2)))))))</f>
        <v/>
      </c>
      <c r="J169" s="14" t="str">
        <f>IF($A169="","",(H169*I169))</f>
        <v/>
      </c>
    </row>
    <row r="170" spans="1:10" x14ac:dyDescent="0.25">
      <c r="C170" s="11"/>
      <c r="D170" s="12"/>
      <c r="F170" s="13"/>
      <c r="H170" s="14" t="str">
        <f>IF($A170="","",((C170*D170)/10000))</f>
        <v/>
      </c>
      <c r="I170" s="15" t="str">
        <f>IF($A170="","",IF((E170="Funded"),1,IF((E170="Withdrawn"),0,IF((E170="Clear to close"),0.95,IF((E170="Conditional approval"),0.8,IF((E170="Submitted"),0.6,IF((E170="Application"),0.4,0.2)))))))</f>
        <v/>
      </c>
      <c r="J170" s="14" t="str">
        <f>IF($A170="","",(H170*I170))</f>
        <v/>
      </c>
    </row>
    <row r="171" spans="1:10" x14ac:dyDescent="0.25">
      <c r="C171" s="11"/>
      <c r="D171" s="12"/>
      <c r="F171" s="13"/>
      <c r="H171" s="14" t="str">
        <f>IF($A171="","",((C171*D171)/10000))</f>
        <v/>
      </c>
      <c r="I171" s="15" t="str">
        <f>IF($A171="","",IF((E171="Funded"),1,IF((E171="Withdrawn"),0,IF((E171="Clear to close"),0.95,IF((E171="Conditional approval"),0.8,IF((E171="Submitted"),0.6,IF((E171="Application"),0.4,0.2)))))))</f>
        <v/>
      </c>
      <c r="J171" s="14" t="str">
        <f>IF($A171="","",(H171*I171))</f>
        <v/>
      </c>
    </row>
    <row r="172" spans="1:10" x14ac:dyDescent="0.25">
      <c r="C172" s="11"/>
      <c r="D172" s="12"/>
      <c r="F172" s="13"/>
      <c r="H172" s="14" t="str">
        <f>IF($A172="","",((C172*D172)/10000))</f>
        <v/>
      </c>
      <c r="I172" s="15" t="str">
        <f>IF($A172="","",IF((E172="Funded"),1,IF((E172="Withdrawn"),0,IF((E172="Clear to close"),0.95,IF((E172="Conditional approval"),0.8,IF((E172="Submitted"),0.6,IF((E172="Application"),0.4,0.2)))))))</f>
        <v/>
      </c>
      <c r="J172" s="14" t="str">
        <f>IF($A172="","",(H172*I172))</f>
        <v/>
      </c>
    </row>
    <row r="173" spans="1:10" x14ac:dyDescent="0.25">
      <c r="C173" s="11"/>
      <c r="D173" s="12"/>
      <c r="F173" s="13"/>
      <c r="H173" s="14" t="str">
        <f>IF($A173="","",((C173*D173)/10000))</f>
        <v/>
      </c>
      <c r="I173" s="15" t="str">
        <f>IF($A173="","",IF((E173="Funded"),1,IF((E173="Withdrawn"),0,IF((E173="Clear to close"),0.95,IF((E173="Conditional approval"),0.8,IF((E173="Submitted"),0.6,IF((E173="Application"),0.4,0.2)))))))</f>
        <v/>
      </c>
      <c r="J173" s="14" t="str">
        <f>IF($A173="","",(H173*I173))</f>
        <v/>
      </c>
    </row>
    <row r="174" spans="1:10" x14ac:dyDescent="0.25">
      <c r="C174" s="11"/>
      <c r="D174" s="12"/>
      <c r="F174" s="13"/>
      <c r="H174" s="14" t="str">
        <f>IF($A174="","",((C174*D174)/10000))</f>
        <v/>
      </c>
      <c r="I174" s="15" t="str">
        <f>IF($A174="","",IF((E174="Funded"),1,IF((E174="Withdrawn"),0,IF((E174="Clear to close"),0.95,IF((E174="Conditional approval"),0.8,IF((E174="Submitted"),0.6,IF((E174="Application"),0.4,0.2)))))))</f>
        <v/>
      </c>
      <c r="J174" s="14" t="str">
        <f>IF($A174="","",(H174*I174))</f>
        <v/>
      </c>
    </row>
    <row r="175" spans="1:10" x14ac:dyDescent="0.25">
      <c r="C175" s="11"/>
      <c r="D175" s="12"/>
      <c r="F175" s="13"/>
      <c r="H175" s="14" t="str">
        <f>IF($A175="","",((C175*D175)/10000))</f>
        <v/>
      </c>
      <c r="I175" s="15" t="str">
        <f>IF($A175="","",IF((E175="Funded"),1,IF((E175="Withdrawn"),0,IF((E175="Clear to close"),0.95,IF((E175="Conditional approval"),0.8,IF((E175="Submitted"),0.6,IF((E175="Application"),0.4,0.2)))))))</f>
        <v/>
      </c>
      <c r="J175" s="14" t="str">
        <f>IF($A175="","",(H175*I175))</f>
        <v/>
      </c>
    </row>
    <row r="176" spans="1:10" x14ac:dyDescent="0.25">
      <c r="C176" s="11"/>
      <c r="D176" s="12"/>
      <c r="F176" s="13"/>
      <c r="H176" s="14" t="str">
        <f>IF($A176="","",((C176*D176)/10000))</f>
        <v/>
      </c>
      <c r="I176" s="15" t="str">
        <f>IF($A176="","",IF((E176="Funded"),1,IF((E176="Withdrawn"),0,IF((E176="Clear to close"),0.95,IF((E176="Conditional approval"),0.8,IF((E176="Submitted"),0.6,IF((E176="Application"),0.4,0.2)))))))</f>
        <v/>
      </c>
      <c r="J176" s="14" t="str">
        <f>IF($A176="","",(H176*I176))</f>
        <v/>
      </c>
    </row>
    <row r="177" spans="1:10" x14ac:dyDescent="0.25">
      <c r="C177" s="11"/>
      <c r="D177" s="12"/>
      <c r="F177" s="13"/>
      <c r="H177" s="14" t="str">
        <f>IF($A177="","",((C177*D177)/10000))</f>
        <v/>
      </c>
      <c r="I177" s="15" t="str">
        <f>IF($A177="","",IF((E177="Funded"),1,IF((E177="Withdrawn"),0,IF((E177="Clear to close"),0.95,IF((E177="Conditional approval"),0.8,IF((E177="Submitted"),0.6,IF((E177="Application"),0.4,0.2)))))))</f>
        <v/>
      </c>
      <c r="J177" s="14" t="str">
        <f>IF($A177="","",(H177*I177))</f>
        <v/>
      </c>
    </row>
    <row r="178" spans="1:10" x14ac:dyDescent="0.25">
      <c r="C178" s="11"/>
      <c r="D178" s="12"/>
      <c r="F178" s="13"/>
      <c r="H178" s="14" t="str">
        <f>IF($A178="","",((C178*D178)/10000))</f>
        <v/>
      </c>
      <c r="I178" s="15" t="str">
        <f>IF($A178="","",IF((E178="Funded"),1,IF((E178="Withdrawn"),0,IF((E178="Clear to close"),0.95,IF((E178="Conditional approval"),0.8,IF((E178="Submitted"),0.6,IF((E178="Application"),0.4,0.2)))))))</f>
        <v/>
      </c>
      <c r="J178" s="14" t="str">
        <f>IF($A178="","",(H178*I178))</f>
        <v/>
      </c>
    </row>
    <row r="179" spans="1:10" x14ac:dyDescent="0.25">
      <c r="C179" s="11"/>
      <c r="D179" s="12"/>
      <c r="F179" s="13"/>
      <c r="H179" s="14" t="str">
        <f>IF($A179="","",((C179*D179)/10000))</f>
        <v/>
      </c>
      <c r="I179" s="15" t="str">
        <f>IF($A179="","",IF((E179="Funded"),1,IF((E179="Withdrawn"),0,IF((E179="Clear to close"),0.95,IF((E179="Conditional approval"),0.8,IF((E179="Submitted"),0.6,IF((E179="Application"),0.4,0.2)))))))</f>
        <v/>
      </c>
      <c r="J179" s="14" t="str">
        <f>IF($A179="","",(H179*I179))</f>
        <v/>
      </c>
    </row>
    <row r="180" spans="1:10" x14ac:dyDescent="0.25">
      <c r="C180" s="11"/>
      <c r="D180" s="12"/>
      <c r="F180" s="13"/>
      <c r="H180" s="14" t="str">
        <f>IF($A180="","",((C180*D180)/10000))</f>
        <v/>
      </c>
      <c r="I180" s="15" t="str">
        <f>IF($A180="","",IF((E180="Funded"),1,IF((E180="Withdrawn"),0,IF((E180="Clear to close"),0.95,IF((E180="Conditional approval"),0.8,IF((E180="Submitted"),0.6,IF((E180="Application"),0.4,0.2)))))))</f>
        <v/>
      </c>
      <c r="J180" s="14" t="str">
        <f>IF($A180="","",(H180*I180))</f>
        <v/>
      </c>
    </row>
    <row r="181" spans="1:10" x14ac:dyDescent="0.25">
      <c r="C181" s="11"/>
      <c r="D181" s="12"/>
      <c r="F181" s="13"/>
      <c r="H181" s="14" t="str">
        <f>IF($A181="","",((C181*D181)/10000))</f>
        <v/>
      </c>
      <c r="I181" s="15" t="str">
        <f>IF($A181="","",IF((E181="Funded"),1,IF((E181="Withdrawn"),0,IF((E181="Clear to close"),0.95,IF((E181="Conditional approval"),0.8,IF((E181="Submitted"),0.6,IF((E181="Application"),0.4,0.2)))))))</f>
        <v/>
      </c>
      <c r="J181" s="14" t="str">
        <f>IF($A181="","",(H181*I181))</f>
        <v/>
      </c>
    </row>
    <row r="182" spans="1:10" x14ac:dyDescent="0.25">
      <c r="C182" s="11"/>
      <c r="D182" s="12"/>
      <c r="F182" s="13"/>
      <c r="H182" s="14" t="str">
        <f>IF($A182="","",((C182*D182)/10000))</f>
        <v/>
      </c>
      <c r="I182" s="15" t="str">
        <f>IF($A182="","",IF((E182="Funded"),1,IF((E182="Withdrawn"),0,IF((E182="Clear to close"),0.95,IF((E182="Conditional approval"),0.8,IF((E182="Submitted"),0.6,IF((E182="Application"),0.4,0.2)))))))</f>
        <v/>
      </c>
      <c r="J182" s="14" t="str">
        <f>IF($A182="","",(H182*I182))</f>
        <v/>
      </c>
    </row>
    <row r="183" spans="1:10" x14ac:dyDescent="0.25">
      <c r="C183" s="11"/>
      <c r="D183" s="12"/>
      <c r="F183" s="13"/>
      <c r="H183" s="14" t="str">
        <f>IF($A183="","",((C183*D183)/10000))</f>
        <v/>
      </c>
      <c r="I183" s="15" t="str">
        <f>IF($A183="","",IF((E183="Funded"),1,IF((E183="Withdrawn"),0,IF((E183="Clear to close"),0.95,IF((E183="Conditional approval"),0.8,IF((E183="Submitted"),0.6,IF((E183="Application"),0.4,0.2)))))))</f>
        <v/>
      </c>
      <c r="J183" s="14" t="str">
        <f>IF($A183="","",(H183*I183))</f>
        <v/>
      </c>
    </row>
    <row r="184" spans="1:10" x14ac:dyDescent="0.25">
      <c r="C184" s="11"/>
      <c r="D184" s="12"/>
      <c r="F184" s="13"/>
      <c r="H184" s="14" t="str">
        <f>IF($A184="","",((C184*D184)/10000))</f>
        <v/>
      </c>
      <c r="I184" s="15" t="str">
        <f>IF($A184="","",IF((E184="Funded"),1,IF((E184="Withdrawn"),0,IF((E184="Clear to close"),0.95,IF((E184="Conditional approval"),0.8,IF((E184="Submitted"),0.6,IF((E184="Application"),0.4,0.2)))))))</f>
        <v/>
      </c>
      <c r="J184" s="14" t="str">
        <f>IF($A184="","",(H184*I184))</f>
        <v/>
      </c>
    </row>
    <row r="185" spans="1:10" x14ac:dyDescent="0.25">
      <c r="C185" s="11"/>
      <c r="D185" s="12"/>
      <c r="F185" s="13"/>
      <c r="H185" s="14" t="str">
        <f>IF($A185="","",((C185*D185)/10000))</f>
        <v/>
      </c>
      <c r="I185" s="15" t="str">
        <f>IF($A185="","",IF((E185="Funded"),1,IF((E185="Withdrawn"),0,IF((E185="Clear to close"),0.95,IF((E185="Conditional approval"),0.8,IF((E185="Submitted"),0.6,IF((E185="Application"),0.4,0.2)))))))</f>
        <v/>
      </c>
      <c r="J185" s="14" t="str">
        <f>IF($A185="","",(H185*I185))</f>
        <v/>
      </c>
    </row>
    <row r="186" spans="1:10" x14ac:dyDescent="0.25">
      <c r="C186" s="11"/>
      <c r="D186" s="12"/>
      <c r="F186" s="13"/>
      <c r="H186" s="14" t="str">
        <f>IF($A186="","",((C186*D186)/10000))</f>
        <v/>
      </c>
      <c r="I186" s="15" t="str">
        <f>IF($A186="","",IF((E186="Funded"),1,IF((E186="Withdrawn"),0,IF((E186="Clear to close"),0.95,IF((E186="Conditional approval"),0.8,IF((E186="Submitted"),0.6,IF((E186="Application"),0.4,0.2)))))))</f>
        <v/>
      </c>
      <c r="J186" s="14" t="str">
        <f>IF($A186="","",(H186*I186))</f>
        <v/>
      </c>
    </row>
    <row r="187" spans="1:10" x14ac:dyDescent="0.25">
      <c r="C187" s="11"/>
      <c r="D187" s="12"/>
      <c r="F187" s="13"/>
      <c r="H187" s="14" t="str">
        <f>IF($A187="","",((C187*D187)/10000))</f>
        <v/>
      </c>
      <c r="I187" s="15" t="str">
        <f>IF($A187="","",IF((E187="Funded"),1,IF((E187="Withdrawn"),0,IF((E187="Clear to close"),0.95,IF((E187="Conditional approval"),0.8,IF((E187="Submitted"),0.6,IF((E187="Application"),0.4,0.2)))))))</f>
        <v/>
      </c>
      <c r="J187" s="14" t="str">
        <f>IF($A187="","",(H187*I187))</f>
        <v/>
      </c>
    </row>
    <row r="188" spans="1:10" x14ac:dyDescent="0.25">
      <c r="C188" s="11"/>
      <c r="D188" s="12"/>
      <c r="F188" s="13"/>
      <c r="H188" s="14" t="str">
        <f>IF($A188="","",((C188*D188)/10000))</f>
        <v/>
      </c>
      <c r="I188" s="15" t="str">
        <f>IF($A188="","",IF((E188="Funded"),1,IF((E188="Withdrawn"),0,IF((E188="Clear to close"),0.95,IF((E188="Conditional approval"),0.8,IF((E188="Submitted"),0.6,IF((E188="Application"),0.4,0.2)))))))</f>
        <v/>
      </c>
      <c r="J188" s="14" t="str">
        <f>IF($A188="","",(H188*I188))</f>
        <v/>
      </c>
    </row>
    <row r="189" spans="1:10" x14ac:dyDescent="0.25">
      <c r="C189" s="11"/>
      <c r="D189" s="12"/>
      <c r="F189" s="13"/>
      <c r="H189" s="14" t="str">
        <f>IF($A189="","",((C189*D189)/10000))</f>
        <v/>
      </c>
      <c r="I189" s="15" t="str">
        <f>IF($A189="","",IF((E189="Funded"),1,IF((E189="Withdrawn"),0,IF((E189="Clear to close"),0.95,IF((E189="Conditional approval"),0.8,IF((E189="Submitted"),0.6,IF((E189="Application"),0.4,0.2)))))))</f>
        <v/>
      </c>
      <c r="J189" s="14" t="str">
        <f>IF($A189="","",(H189*I189))</f>
        <v/>
      </c>
    </row>
    <row r="190" spans="1:10" x14ac:dyDescent="0.25">
      <c r="C190" s="11"/>
      <c r="D190" s="12"/>
      <c r="F190" s="13"/>
      <c r="H190" s="14" t="str">
        <f>IF($A190="","",((C190*D190)/10000))</f>
        <v/>
      </c>
      <c r="I190" s="15" t="str">
        <f>IF($A190="","",IF((E190="Funded"),1,IF((E190="Withdrawn"),0,IF((E190="Clear to close"),0.95,IF((E190="Conditional approval"),0.8,IF((E190="Submitted"),0.6,IF((E190="Application"),0.4,0.2)))))))</f>
        <v/>
      </c>
      <c r="J190" s="14" t="str">
        <f>IF($A190="","",(H190*I190))</f>
        <v/>
      </c>
    </row>
    <row r="191" spans="1:10" x14ac:dyDescent="0.25">
      <c r="C191" s="11"/>
      <c r="D191" s="12"/>
      <c r="F191" s="13"/>
      <c r="H191" s="14" t="str">
        <f>IF($A191="","",((C191*D191)/10000))</f>
        <v/>
      </c>
      <c r="I191" s="15" t="str">
        <f>IF($A191="","",IF((E191="Funded"),1,IF((E191="Withdrawn"),0,IF((E191="Clear to close"),0.95,IF((E191="Conditional approval"),0.8,IF((E191="Submitted"),0.6,IF((E191="Application"),0.4,0.2)))))))</f>
        <v/>
      </c>
      <c r="J191" s="14" t="str">
        <f>IF($A191="","",(H191*I191))</f>
        <v/>
      </c>
    </row>
    <row r="192" spans="1:10" x14ac:dyDescent="0.25">
      <c r="C192" s="11"/>
      <c r="D192" s="12"/>
      <c r="F192" s="13"/>
      <c r="H192" s="14" t="str">
        <f>IF($A192="","",((C192*D192)/10000))</f>
        <v/>
      </c>
      <c r="I192" s="15" t="str">
        <f>IF($A192="","",IF((E192="Funded"),1,IF((E192="Withdrawn"),0,IF((E192="Clear to close"),0.95,IF((E192="Conditional approval"),0.8,IF((E192="Submitted"),0.6,IF((E192="Application"),0.4,0.2)))))))</f>
        <v/>
      </c>
      <c r="J192" s="14" t="str">
        <f>IF($A192="","",(H192*I192))</f>
        <v/>
      </c>
    </row>
    <row r="193" spans="1:10" x14ac:dyDescent="0.25">
      <c r="C193" s="11"/>
      <c r="D193" s="12"/>
      <c r="F193" s="13"/>
      <c r="H193" s="14" t="str">
        <f>IF($A193="","",((C193*D193)/10000))</f>
        <v/>
      </c>
      <c r="I193" s="15" t="str">
        <f>IF($A193="","",IF((E193="Funded"),1,IF((E193="Withdrawn"),0,IF((E193="Clear to close"),0.95,IF((E193="Conditional approval"),0.8,IF((E193="Submitted"),0.6,IF((E193="Application"),0.4,0.2)))))))</f>
        <v/>
      </c>
      <c r="J193" s="14" t="str">
        <f>IF($A193="","",(H193*I193))</f>
        <v/>
      </c>
    </row>
    <row r="194" spans="1:10" x14ac:dyDescent="0.25">
      <c r="C194" s="11"/>
      <c r="D194" s="12"/>
      <c r="F194" s="13"/>
      <c r="H194" s="14" t="str">
        <f>IF($A194="","",((C194*D194)/10000))</f>
        <v/>
      </c>
      <c r="I194" s="15" t="str">
        <f>IF($A194="","",IF((E194="Funded"),1,IF((E194="Withdrawn"),0,IF((E194="Clear to close"),0.95,IF((E194="Conditional approval"),0.8,IF((E194="Submitted"),0.6,IF((E194="Application"),0.4,0.2)))))))</f>
        <v/>
      </c>
      <c r="J194" s="14" t="str">
        <f>IF($A194="","",(H194*I194))</f>
        <v/>
      </c>
    </row>
    <row r="195" spans="1:10" x14ac:dyDescent="0.25">
      <c r="C195" s="11"/>
      <c r="D195" s="12"/>
      <c r="F195" s="13"/>
      <c r="H195" s="14" t="str">
        <f>IF($A195="","",((C195*D195)/10000))</f>
        <v/>
      </c>
      <c r="I195" s="15" t="str">
        <f>IF($A195="","",IF((E195="Funded"),1,IF((E195="Withdrawn"),0,IF((E195="Clear to close"),0.95,IF((E195="Conditional approval"),0.8,IF((E195="Submitted"),0.6,IF((E195="Application"),0.4,0.2)))))))</f>
        <v/>
      </c>
      <c r="J195" s="14" t="str">
        <f>IF($A195="","",(H195*I195))</f>
        <v/>
      </c>
    </row>
    <row r="196" spans="1:10" x14ac:dyDescent="0.25">
      <c r="C196" s="11"/>
      <c r="D196" s="12"/>
      <c r="F196" s="13"/>
      <c r="H196" s="14" t="str">
        <f>IF($A196="","",((C196*D196)/10000))</f>
        <v/>
      </c>
      <c r="I196" s="15" t="str">
        <f>IF($A196="","",IF((E196="Funded"),1,IF((E196="Withdrawn"),0,IF((E196="Clear to close"),0.95,IF((E196="Conditional approval"),0.8,IF((E196="Submitted"),0.6,IF((E196="Application"),0.4,0.2)))))))</f>
        <v/>
      </c>
      <c r="J196" s="14" t="str">
        <f>IF($A196="","",(H196*I196))</f>
        <v/>
      </c>
    </row>
    <row r="197" spans="1:10" x14ac:dyDescent="0.25">
      <c r="C197" s="11"/>
      <c r="D197" s="12"/>
      <c r="F197" s="13"/>
      <c r="H197" s="14" t="str">
        <f>IF($A197="","",((C197*D197)/10000))</f>
        <v/>
      </c>
      <c r="I197" s="15" t="str">
        <f>IF($A197="","",IF((E197="Funded"),1,IF((E197="Withdrawn"),0,IF((E197="Clear to close"),0.95,IF((E197="Conditional approval"),0.8,IF((E197="Submitted"),0.6,IF((E197="Application"),0.4,0.2)))))))</f>
        <v/>
      </c>
      <c r="J197" s="14" t="str">
        <f>IF($A197="","",(H197*I197))</f>
        <v/>
      </c>
    </row>
    <row r="198" spans="1:10" x14ac:dyDescent="0.25">
      <c r="C198" s="11"/>
      <c r="D198" s="12"/>
      <c r="F198" s="13"/>
      <c r="H198" s="14" t="str">
        <f>IF($A198="","",((C198*D198)/10000))</f>
        <v/>
      </c>
      <c r="I198" s="15" t="str">
        <f>IF($A198="","",IF((E198="Funded"),1,IF((E198="Withdrawn"),0,IF((E198="Clear to close"),0.95,IF((E198="Conditional approval"),0.8,IF((E198="Submitted"),0.6,IF((E198="Application"),0.4,0.2)))))))</f>
        <v/>
      </c>
      <c r="J198" s="14" t="str">
        <f>IF($A198="","",(H198*I198))</f>
        <v/>
      </c>
    </row>
    <row r="199" spans="1:10" x14ac:dyDescent="0.25">
      <c r="C199" s="11"/>
      <c r="D199" s="12"/>
      <c r="F199" s="13"/>
      <c r="H199" s="14" t="str">
        <f>IF($A199="","",((C199*D199)/10000))</f>
        <v/>
      </c>
      <c r="I199" s="15" t="str">
        <f>IF($A199="","",IF((E199="Funded"),1,IF((E199="Withdrawn"),0,IF((E199="Clear to close"),0.95,IF((E199="Conditional approval"),0.8,IF((E199="Submitted"),0.6,IF((E199="Application"),0.4,0.2)))))))</f>
        <v/>
      </c>
      <c r="J199" s="14" t="str">
        <f>IF($A199="","",(H199*I199))</f>
        <v/>
      </c>
    </row>
    <row r="200" spans="1:10" x14ac:dyDescent="0.25">
      <c r="C200" s="11"/>
      <c r="D200" s="12"/>
      <c r="F200" s="13"/>
      <c r="H200" s="14" t="str">
        <f>IF($A200="","",((C200*D200)/10000))</f>
        <v/>
      </c>
      <c r="I200" s="15" t="str">
        <f>IF($A200="","",IF((E200="Funded"),1,IF((E200="Withdrawn"),0,IF((E200="Clear to close"),0.95,IF((E200="Conditional approval"),0.8,IF((E200="Submitted"),0.6,IF((E200="Application"),0.4,0.2)))))))</f>
        <v/>
      </c>
      <c r="J200" s="14" t="str">
        <f>IF($A200="","",(H200*I200))</f>
        <v/>
      </c>
    </row>
    <row r="201" spans="1:10" x14ac:dyDescent="0.25">
      <c r="C201" s="11"/>
      <c r="D201" s="12"/>
      <c r="F201" s="13"/>
      <c r="H201" s="14" t="str">
        <f>IF($A201="","",((C201*D201)/10000))</f>
        <v/>
      </c>
      <c r="I201" s="15" t="str">
        <f>IF($A201="","",IF((E201="Funded"),1,IF((E201="Withdrawn"),0,IF((E201="Clear to close"),0.95,IF((E201="Conditional approval"),0.8,IF((E201="Submitted"),0.6,IF((E201="Application"),0.4,0.2)))))))</f>
        <v/>
      </c>
      <c r="J201" s="14" t="str">
        <f>IF($A201="","",(H201*I201))</f>
        <v/>
      </c>
    </row>
  </sheetData>
  <autoFilter ref="A1:J1"/>
  <conditionalFormatting sqref="F2:F201">
    <cfRule type="expression" dxfId="0" priority="1">
      <formula>AND(F2&lt;&gt;"",F2&lt;TODAY(),NOT(OR($E2="Funded",$E2="Withdrawn")))</formula>
    </cfRule>
  </conditionalFormatting>
  <dataValidations count="5">
    <dataValidation type="list" allowBlank="1" showErrorMessage="1" errorTitle="Pick from the list" error="Choose one of: Conventional, FHA, VA, Jumbo, Refinance, HELOC" sqref="B2:B201">
      <formula1>"Conventional,FHA,VA,Jumbo,Refinance,HELOC"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Pre-approval, Application, Submitted, Conditional approval, Clear to close, Funded, Withdrawn" sqref="E2:E201">
      <formula1>"Pre-approval,Application,Submitted,Conditional approval,Clear to close,Funded,Withdrawn"</formula1>
    </dataValidation>
    <dataValidation type="date" operator="greaterThan" allowBlank="1" showErrorMessage="1" errorTitle="Date expected" error="Enter a date, e.g. 10/15/2026." sqref="F2:F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43</v>
      </c>
      <c r="B1" s="16" t="s">
        <v>44</v>
      </c>
      <c r="C1" s="16" t="s">
        <v>45</v>
      </c>
    </row>
    <row r="2" spans="1:3" x14ac:dyDescent="0.25">
      <c r="A2" s="17" t="s">
        <v>46</v>
      </c>
      <c r="B2" s="18"/>
      <c r="C2" s="18"/>
    </row>
    <row r="3" spans="1:2" x14ac:dyDescent="0.25">
      <c r="A3" t="s">
        <v>47</v>
      </c>
      <c r="B3" s="19">
        <f>SUMIFS('Pipeline'!$H$2:$H$201,'Pipeline'!$E$2:$E$201,"Funded")</f>
        <v>4462.5</v>
      </c>
    </row>
    <row r="4" spans="1:2" x14ac:dyDescent="0.25">
      <c r="A4" t="s">
        <v>48</v>
      </c>
      <c r="B4" s="19">
        <f>SUMIFS('Pipeline'!$J$2:$J$201,'Pipeline'!$E$2:$E$201,"&lt;&gt;Funded")</f>
        <v>23634</v>
      </c>
    </row>
    <row r="5" spans="1:2" x14ac:dyDescent="0.25">
      <c r="A5" t="s">
        <v>49</v>
      </c>
      <c r="B5" s="20">
        <f>((COUNTA('Pipeline'!$A$2:$A$201)-COUNTIF('Pipeline'!$E$2:$E$201,"Funded"))-COUNTIF('Pipeline'!$E$2:$E$201,"Withdrawn"))</f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Pipeline</vt:lpstr>
      <vt:lpstr>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