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oom board" state="visible" r:id="rId5"/>
    <sheet sheetId="3" name="Workload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<sst xmlns="http://schemas.openxmlformats.org/spreadsheetml/2006/main" count="76" uniqueCount="58">
  <si>
    <t>Housekeeping Schedule</t>
  </si>
  <si>
    <t>A free housekeeping schedule spreadsheet: track daily room status, attendant assignments, and clean/inspected status for hotels, in Google Sheets and Excel.</t>
  </si>
  <si>
    <t>Quick start</t>
  </si>
  <si>
    <t>Open the Room board tab and replace the sample rows with your own — one row per entry. Formulas fill in automatically for new rows.</t>
  </si>
  <si>
    <t>Load the morning departures and stayovers from your PMS, then balance minutes between attendants on the Workload tab.</t>
  </si>
  <si>
    <t>Front desk can only assign Inspected rooms; change the minute estimates in the Minutes formula to match your property.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</si>
  <si>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</si>
  <si>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</si>
  <si>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</si>
  <si>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</si>
  <si>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</si>
  <si>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</si>
  <si>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</si>
  <si>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</si>
  <si>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Room</t>
  </si>
  <si>
    <t>Room type</t>
  </si>
  <si>
    <t>Clean type</t>
  </si>
  <si>
    <t>Attendant</t>
  </si>
  <si>
    <t>Status</t>
  </si>
  <si>
    <t>Minutes</t>
  </si>
  <si>
    <t>101</t>
  </si>
  <si>
    <t>King</t>
  </si>
  <si>
    <t>Checkout</t>
  </si>
  <si>
    <t>Rosa</t>
  </si>
  <si>
    <t>Inspected</t>
  </si>
  <si>
    <t>102</t>
  </si>
  <si>
    <t>Double queen</t>
  </si>
  <si>
    <t>Stayover</t>
  </si>
  <si>
    <t>Clean</t>
  </si>
  <si>
    <t>104</t>
  </si>
  <si>
    <t>Suite</t>
  </si>
  <si>
    <t>In progress</t>
  </si>
  <si>
    <t>201</t>
  </si>
  <si>
    <t>Lena</t>
  </si>
  <si>
    <t>Dirty</t>
  </si>
  <si>
    <t>203</t>
  </si>
  <si>
    <t>Accessible king</t>
  </si>
  <si>
    <t>Do not disturb</t>
  </si>
  <si>
    <t>205</t>
  </si>
  <si>
    <t>Deep clean</t>
  </si>
  <si>
    <t>207</t>
  </si>
  <si>
    <t>Out of order</t>
  </si>
  <si>
    <t>Item</t>
  </si>
  <si>
    <t>Value</t>
  </si>
  <si>
    <t>Notes</t>
  </si>
  <si>
    <t>Minutes assigned</t>
  </si>
  <si>
    <t>Minutes assigned; rename to your attendants.</t>
  </si>
  <si>
    <t>Front desk</t>
  </si>
  <si>
    <t>Rooms ready (inspected)</t>
  </si>
  <si>
    <t>Rooms still dirty</t>
  </si>
  <si>
    <t>Overview</t>
  </si>
  <si>
    <t>Entries</t>
  </si>
  <si>
    <t>By status</t>
  </si>
  <si>
    <t>Status: Dirty</t>
  </si>
  <si>
    <t>Status: In progress</t>
  </si>
  <si>
    <t>Status: Clean</t>
  </si>
  <si>
    <t>Status: Inspected</t>
  </si>
  <si>
    <t>Status: Out of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</si>
</sst>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4" width="16" customWidth="1"/>
    <col min="5" max="5" width="24" customWidth="1"/>
    <col min="6" max="6" width="16" customWidth="1"/>
    <col min="7" max="7" width="12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s="11">
        <v>46308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s="12">
        <f>IF($A2="","",IF((D2="Checkout"),30,IF((D2="Stayover"),15,IF((D2="Deep clean"),60,0))))</f>
        <v>30</v>
      </c>
    </row>
    <row r="3" spans="1:7" x14ac:dyDescent="0.25">
      <c r="A3" s="11">
        <v>46308</v>
      </c>
      <c r="B3" t="s">
        <v>25</v>
      </c>
      <c r="C3" t="s">
        <v>26</v>
      </c>
      <c r="D3" t="s">
        <v>27</v>
      </c>
      <c r="E3" t="s">
        <v>23</v>
      </c>
      <c r="F3" t="s">
        <v>28</v>
      </c>
      <c r="G3" s="12">
        <f>IF($A3="","",IF((D3="Checkout"),30,IF((D3="Stayover"),15,IF((D3="Deep clean"),60,0))))</f>
        <v>15</v>
      </c>
    </row>
    <row r="4" spans="1:7" x14ac:dyDescent="0.25">
      <c r="A4" s="11">
        <v>46308</v>
      </c>
      <c r="B4" t="s">
        <v>29</v>
      </c>
      <c r="C4" t="s">
        <v>30</v>
      </c>
      <c r="D4" t="s">
        <v>22</v>
      </c>
      <c r="E4" t="s">
        <v>23</v>
      </c>
      <c r="F4" t="s">
        <v>31</v>
      </c>
      <c r="G4" s="12">
        <f>IF($A4="","",IF((D4="Checkout"),30,IF((D4="Stayover"),15,IF((D4="Deep clean"),60,0))))</f>
        <v>30</v>
      </c>
    </row>
    <row r="5" spans="1:7" x14ac:dyDescent="0.25">
      <c r="A5" s="11">
        <v>46308</v>
      </c>
      <c r="B5" t="s">
        <v>32</v>
      </c>
      <c r="C5" t="s">
        <v>21</v>
      </c>
      <c r="D5" t="s">
        <v>22</v>
      </c>
      <c r="E5" t="s">
        <v>33</v>
      </c>
      <c r="F5" t="s">
        <v>34</v>
      </c>
      <c r="G5" s="12">
        <f>IF($A5="","",IF((D5="Checkout"),30,IF((D5="Stayover"),15,IF((D5="Deep clean"),60,0))))</f>
        <v>30</v>
      </c>
    </row>
    <row r="6" spans="1:7" x14ac:dyDescent="0.25">
      <c r="A6" s="11">
        <v>46308</v>
      </c>
      <c r="B6" t="s">
        <v>35</v>
      </c>
      <c r="C6" t="s">
        <v>36</v>
      </c>
      <c r="D6" t="s">
        <v>37</v>
      </c>
      <c r="E6" t="s">
        <v>33</v>
      </c>
      <c r="F6" t="s">
        <v>34</v>
      </c>
      <c r="G6" s="12">
        <f>IF($A6="","",IF((D6="Checkout"),30,IF((D6="Stayover"),15,IF((D6="Deep clean"),60,0))))</f>
        <v>0</v>
      </c>
    </row>
    <row r="7" spans="1:7" x14ac:dyDescent="0.25">
      <c r="A7" s="11">
        <v>46308</v>
      </c>
      <c r="B7" t="s">
        <v>38</v>
      </c>
      <c r="C7" t="s">
        <v>26</v>
      </c>
      <c r="D7" t="s">
        <v>39</v>
      </c>
      <c r="E7" t="s">
        <v>33</v>
      </c>
      <c r="F7" t="s">
        <v>34</v>
      </c>
      <c r="G7" s="12">
        <f>IF($A7="","",IF((D7="Checkout"),30,IF((D7="Stayover"),15,IF((D7="Deep clean"),60,0))))</f>
        <v>60</v>
      </c>
    </row>
    <row r="8" spans="1:7" x14ac:dyDescent="0.25">
      <c r="A8" s="11">
        <v>46308</v>
      </c>
      <c r="B8" t="s">
        <v>40</v>
      </c>
      <c r="C8" t="s">
        <v>21</v>
      </c>
      <c r="D8" t="s">
        <v>27</v>
      </c>
      <c r="E8" t="s">
        <v>33</v>
      </c>
      <c r="F8" t="s">
        <v>41</v>
      </c>
      <c r="G8" s="12">
        <f>IF($A8="","",IF((D8="Checkout"),30,IF((D8="Stayover"),15,IF((D8="Deep clean"),60,0))))</f>
        <v>15</v>
      </c>
    </row>
    <row r="9" spans="1:7" x14ac:dyDescent="0.25">
      <c r="A9" s="11"/>
      <c r="G9" s="12" t="str">
        <f>IF($A9="","",IF((D9="Checkout"),30,IF((D9="Stayover"),15,IF((D9="Deep clean"),60,0))))</f>
        <v/>
      </c>
    </row>
    <row r="10" spans="1:7" x14ac:dyDescent="0.25">
      <c r="A10" s="11"/>
      <c r="G10" s="12" t="str">
        <f>IF($A10="","",IF((D10="Checkout"),30,IF((D10="Stayover"),15,IF((D10="Deep clean"),60,0))))</f>
        <v/>
      </c>
    </row>
    <row r="11" spans="1:7" x14ac:dyDescent="0.25">
      <c r="A11" s="11"/>
      <c r="G11" s="12" t="str">
        <f>IF($A11="","",IF((D11="Checkout"),30,IF((D11="Stayover"),15,IF((D11="Deep clean"),60,0))))</f>
        <v/>
      </c>
    </row>
    <row r="12" spans="1:7" x14ac:dyDescent="0.25">
      <c r="A12" s="11"/>
      <c r="G12" s="12" t="str">
        <f>IF($A12="","",IF((D12="Checkout"),30,IF((D12="Stayover"),15,IF((D12="Deep clean"),60,0))))</f>
        <v/>
      </c>
    </row>
    <row r="13" spans="1:7" x14ac:dyDescent="0.25">
      <c r="A13" s="11"/>
      <c r="G13" s="12" t="str">
        <f>IF($A13="","",IF((D13="Checkout"),30,IF((D13="Stayover"),15,IF((D13="Deep clean"),60,0))))</f>
        <v/>
      </c>
    </row>
    <row r="14" spans="1:7" x14ac:dyDescent="0.25">
      <c r="A14" s="11"/>
      <c r="G14" s="12" t="str">
        <f>IF($A14="","",IF((D14="Checkout"),30,IF((D14="Stayover"),15,IF((D14="Deep clean"),60,0))))</f>
        <v/>
      </c>
    </row>
    <row r="15" spans="1:7" x14ac:dyDescent="0.25">
      <c r="A15" s="11"/>
      <c r="G15" s="12" t="str">
        <f>IF($A15="","",IF((D15="Checkout"),30,IF((D15="Stayover"),15,IF((D15="Deep clean"),60,0))))</f>
        <v/>
      </c>
    </row>
    <row r="16" spans="1:7" x14ac:dyDescent="0.25">
      <c r="A16" s="11"/>
      <c r="G16" s="12" t="str">
        <f>IF($A16="","",IF((D16="Checkout"),30,IF((D16="Stayover"),15,IF((D16="Deep clean"),60,0))))</f>
        <v/>
      </c>
    </row>
    <row r="17" spans="1:7" x14ac:dyDescent="0.25">
      <c r="A17" s="11"/>
      <c r="G17" s="12" t="str">
        <f>IF($A17="","",IF((D17="Checkout"),30,IF((D17="Stayover"),15,IF((D17="Deep clean"),60,0))))</f>
        <v/>
      </c>
    </row>
    <row r="18" spans="1:7" x14ac:dyDescent="0.25">
      <c r="A18" s="11"/>
      <c r="G18" s="12" t="str">
        <f>IF($A18="","",IF((D18="Checkout"),30,IF((D18="Stayover"),15,IF((D18="Deep clean"),60,0))))</f>
        <v/>
      </c>
    </row>
    <row r="19" spans="1:7" x14ac:dyDescent="0.25">
      <c r="A19" s="11"/>
      <c r="G19" s="12" t="str">
        <f>IF($A19="","",IF((D19="Checkout"),30,IF((D19="Stayover"),15,IF((D19="Deep clean"),60,0))))</f>
        <v/>
      </c>
    </row>
    <row r="20" spans="1:7" x14ac:dyDescent="0.25">
      <c r="A20" s="11"/>
      <c r="G20" s="12" t="str">
        <f>IF($A20="","",IF((D20="Checkout"),30,IF((D20="Stayover"),15,IF((D20="Deep clean"),60,0))))</f>
        <v/>
      </c>
    </row>
    <row r="21" spans="1:7" x14ac:dyDescent="0.25">
      <c r="A21" s="11"/>
      <c r="G21" s="12" t="str">
        <f>IF($A21="","",IF((D21="Checkout"),30,IF((D21="Stayover"),15,IF((D21="Deep clean"),60,0))))</f>
        <v/>
      </c>
    </row>
    <row r="22" spans="1:7" x14ac:dyDescent="0.25">
      <c r="A22" s="11"/>
      <c r="G22" s="12" t="str">
        <f>IF($A22="","",IF((D22="Checkout"),30,IF((D22="Stayover"),15,IF((D22="Deep clean"),60,0))))</f>
        <v/>
      </c>
    </row>
    <row r="23" spans="1:7" x14ac:dyDescent="0.25">
      <c r="A23" s="11"/>
      <c r="G23" s="12" t="str">
        <f>IF($A23="","",IF((D23="Checkout"),30,IF((D23="Stayover"),15,IF((D23="Deep clean"),60,0))))</f>
        <v/>
      </c>
    </row>
    <row r="24" spans="1:7" x14ac:dyDescent="0.25">
      <c r="A24" s="11"/>
      <c r="G24" s="12" t="str">
        <f>IF($A24="","",IF((D24="Checkout"),30,IF((D24="Stayover"),15,IF((D24="Deep clean"),60,0))))</f>
        <v/>
      </c>
    </row>
    <row r="25" spans="1:7" x14ac:dyDescent="0.25">
      <c r="A25" s="11"/>
      <c r="G25" s="12" t="str">
        <f>IF($A25="","",IF((D25="Checkout"),30,IF((D25="Stayover"),15,IF((D25="Deep clean"),60,0))))</f>
        <v/>
      </c>
    </row>
    <row r="26" spans="1:7" x14ac:dyDescent="0.25">
      <c r="A26" s="11"/>
      <c r="G26" s="12" t="str">
        <f>IF($A26="","",IF((D26="Checkout"),30,IF((D26="Stayover"),15,IF((D26="Deep clean"),60,0))))</f>
        <v/>
      </c>
    </row>
    <row r="27" spans="1:7" x14ac:dyDescent="0.25">
      <c r="A27" s="11"/>
      <c r="G27" s="12" t="str">
        <f>IF($A27="","",IF((D27="Checkout"),30,IF((D27="Stayover"),15,IF((D27="Deep clean"),60,0))))</f>
        <v/>
      </c>
    </row>
    <row r="28" spans="1:7" x14ac:dyDescent="0.25">
      <c r="A28" s="11"/>
      <c r="G28" s="12" t="str">
        <f>IF($A28="","",IF((D28="Checkout"),30,IF((D28="Stayover"),15,IF((D28="Deep clean"),60,0))))</f>
        <v/>
      </c>
    </row>
    <row r="29" spans="1:7" x14ac:dyDescent="0.25">
      <c r="A29" s="11"/>
      <c r="G29" s="12" t="str">
        <f>IF($A29="","",IF((D29="Checkout"),30,IF((D29="Stayover"),15,IF((D29="Deep clean"),60,0))))</f>
        <v/>
      </c>
    </row>
    <row r="30" spans="1:7" x14ac:dyDescent="0.25">
      <c r="A30" s="11"/>
      <c r="G30" s="12" t="str">
        <f>IF($A30="","",IF((D30="Checkout"),30,IF((D30="Stayover"),15,IF((D30="Deep clean"),60,0))))</f>
        <v/>
      </c>
    </row>
    <row r="31" spans="1:7" x14ac:dyDescent="0.25">
      <c r="A31" s="11"/>
      <c r="G31" s="12" t="str">
        <f>IF($A31="","",IF((D31="Checkout"),30,IF((D31="Stayover"),15,IF((D31="Deep clean"),60,0))))</f>
        <v/>
      </c>
    </row>
    <row r="32" spans="1:7" x14ac:dyDescent="0.25">
      <c r="A32" s="11"/>
      <c r="G32" s="12" t="str">
        <f>IF($A32="","",IF((D32="Checkout"),30,IF((D32="Stayover"),15,IF((D32="Deep clean"),60,0))))</f>
        <v/>
      </c>
    </row>
    <row r="33" spans="1:7" x14ac:dyDescent="0.25">
      <c r="A33" s="11"/>
      <c r="G33" s="12" t="str">
        <f>IF($A33="","",IF((D33="Checkout"),30,IF((D33="Stayover"),15,IF((D33="Deep clean"),60,0))))</f>
        <v/>
      </c>
    </row>
    <row r="34" spans="1:7" x14ac:dyDescent="0.25">
      <c r="A34" s="11"/>
      <c r="G34" s="12" t="str">
        <f>IF($A34="","",IF((D34="Checkout"),30,IF((D34="Stayover"),15,IF((D34="Deep clean"),60,0))))</f>
        <v/>
      </c>
    </row>
    <row r="35" spans="1:7" x14ac:dyDescent="0.25">
      <c r="A35" s="11"/>
      <c r="G35" s="12" t="str">
        <f>IF($A35="","",IF((D35="Checkout"),30,IF((D35="Stayover"),15,IF((D35="Deep clean"),60,0))))</f>
        <v/>
      </c>
    </row>
    <row r="36" spans="1:7" x14ac:dyDescent="0.25">
      <c r="A36" s="11"/>
      <c r="G36" s="12" t="str">
        <f>IF($A36="","",IF((D36="Checkout"),30,IF((D36="Stayover"),15,IF((D36="Deep clean"),60,0))))</f>
        <v/>
      </c>
    </row>
    <row r="37" spans="1:7" x14ac:dyDescent="0.25">
      <c r="A37" s="11"/>
      <c r="G37" s="12" t="str">
        <f>IF($A37="","",IF((D37="Checkout"),30,IF((D37="Stayover"),15,IF((D37="Deep clean"),60,0))))</f>
        <v/>
      </c>
    </row>
    <row r="38" spans="1:7" x14ac:dyDescent="0.25">
      <c r="A38" s="11"/>
      <c r="G38" s="12" t="str">
        <f>IF($A38="","",IF((D38="Checkout"),30,IF((D38="Stayover"),15,IF((D38="Deep clean"),60,0))))</f>
        <v/>
      </c>
    </row>
    <row r="39" spans="1:7" x14ac:dyDescent="0.25">
      <c r="A39" s="11"/>
      <c r="G39" s="12" t="str">
        <f>IF($A39="","",IF((D39="Checkout"),30,IF((D39="Stayover"),15,IF((D39="Deep clean"),60,0))))</f>
        <v/>
      </c>
    </row>
    <row r="40" spans="1:7" x14ac:dyDescent="0.25">
      <c r="A40" s="11"/>
      <c r="G40" s="12" t="str">
        <f>IF($A40="","",IF((D40="Checkout"),30,IF((D40="Stayover"),15,IF((D40="Deep clean"),60,0))))</f>
        <v/>
      </c>
    </row>
    <row r="41" spans="1:7" x14ac:dyDescent="0.25">
      <c r="A41" s="11"/>
      <c r="G41" s="12" t="str">
        <f>IF($A41="","",IF((D41="Checkout"),30,IF((D41="Stayover"),15,IF((D41="Deep clean"),60,0))))</f>
        <v/>
      </c>
    </row>
    <row r="42" spans="1:7" x14ac:dyDescent="0.25">
      <c r="A42" s="11"/>
      <c r="G42" s="12" t="str">
        <f>IF($A42="","",IF((D42="Checkout"),30,IF((D42="Stayover"),15,IF((D42="Deep clean"),60,0))))</f>
        <v/>
      </c>
    </row>
    <row r="43" spans="1:7" x14ac:dyDescent="0.25">
      <c r="A43" s="11"/>
      <c r="G43" s="12" t="str">
        <f>IF($A43="","",IF((D43="Checkout"),30,IF((D43="Stayover"),15,IF((D43="Deep clean"),60,0))))</f>
        <v/>
      </c>
    </row>
    <row r="44" spans="1:7" x14ac:dyDescent="0.25">
      <c r="A44" s="11"/>
      <c r="G44" s="12" t="str">
        <f>IF($A44="","",IF((D44="Checkout"),30,IF((D44="Stayover"),15,IF((D44="Deep clean"),60,0))))</f>
        <v/>
      </c>
    </row>
    <row r="45" spans="1:7" x14ac:dyDescent="0.25">
      <c r="A45" s="11"/>
      <c r="G45" s="12" t="str">
        <f>IF($A45="","",IF((D45="Checkout"),30,IF((D45="Stayover"),15,IF((D45="Deep clean"),60,0))))</f>
        <v/>
      </c>
    </row>
    <row r="46" spans="1:7" x14ac:dyDescent="0.25">
      <c r="A46" s="11"/>
      <c r="G46" s="12" t="str">
        <f>IF($A46="","",IF((D46="Checkout"),30,IF((D46="Stayover"),15,IF((D46="Deep clean"),60,0))))</f>
        <v/>
      </c>
    </row>
    <row r="47" spans="1:7" x14ac:dyDescent="0.25">
      <c r="A47" s="11"/>
      <c r="G47" s="12" t="str">
        <f>IF($A47="","",IF((D47="Checkout"),30,IF((D47="Stayover"),15,IF((D47="Deep clean"),60,0))))</f>
        <v/>
      </c>
    </row>
    <row r="48" spans="1:7" x14ac:dyDescent="0.25">
      <c r="A48" s="11"/>
      <c r="G48" s="12" t="str">
        <f>IF($A48="","",IF((D48="Checkout"),30,IF((D48="Stayover"),15,IF((D48="Deep clean"),60,0))))</f>
        <v/>
      </c>
    </row>
    <row r="49" spans="1:7" x14ac:dyDescent="0.25">
      <c r="A49" s="11"/>
      <c r="G49" s="12" t="str">
        <f>IF($A49="","",IF((D49="Checkout"),30,IF((D49="Stayover"),15,IF((D49="Deep clean"),60,0))))</f>
        <v/>
      </c>
    </row>
    <row r="50" spans="1:7" x14ac:dyDescent="0.25">
      <c r="A50" s="11"/>
      <c r="G50" s="12" t="str">
        <f>IF($A50="","",IF((D50="Checkout"),30,IF((D50="Stayover"),15,IF((D50="Deep clean"),60,0))))</f>
        <v/>
      </c>
    </row>
    <row r="51" spans="1:7" x14ac:dyDescent="0.25">
      <c r="A51" s="11"/>
      <c r="G51" s="12" t="str">
        <f>IF($A51="","",IF((D51="Checkout"),30,IF((D51="Stayover"),15,IF((D51="Deep clean"),60,0))))</f>
        <v/>
      </c>
    </row>
    <row r="52" spans="1:7" x14ac:dyDescent="0.25">
      <c r="A52" s="11"/>
      <c r="G52" s="12" t="str">
        <f>IF($A52="","",IF((D52="Checkout"),30,IF((D52="Stayover"),15,IF((D52="Deep clean"),60,0))))</f>
        <v/>
      </c>
    </row>
    <row r="53" spans="1:7" x14ac:dyDescent="0.25">
      <c r="A53" s="11"/>
      <c r="G53" s="12" t="str">
        <f>IF($A53="","",IF((D53="Checkout"),30,IF((D53="Stayover"),15,IF((D53="Deep clean"),60,0))))</f>
        <v/>
      </c>
    </row>
    <row r="54" spans="1:7" x14ac:dyDescent="0.25">
      <c r="A54" s="11"/>
      <c r="G54" s="12" t="str">
        <f>IF($A54="","",IF((D54="Checkout"),30,IF((D54="Stayover"),15,IF((D54="Deep clean"),60,0))))</f>
        <v/>
      </c>
    </row>
    <row r="55" spans="1:7" x14ac:dyDescent="0.25">
      <c r="A55" s="11"/>
      <c r="G55" s="12" t="str">
        <f>IF($A55="","",IF((D55="Checkout"),30,IF((D55="Stayover"),15,IF((D55="Deep clean"),60,0))))</f>
        <v/>
      </c>
    </row>
    <row r="56" spans="1:7" x14ac:dyDescent="0.25">
      <c r="A56" s="11"/>
      <c r="G56" s="12" t="str">
        <f>IF($A56="","",IF((D56="Checkout"),30,IF((D56="Stayover"),15,IF((D56="Deep clean"),60,0))))</f>
        <v/>
      </c>
    </row>
    <row r="57" spans="1:7" x14ac:dyDescent="0.25">
      <c r="A57" s="11"/>
      <c r="G57" s="12" t="str">
        <f>IF($A57="","",IF((D57="Checkout"),30,IF((D57="Stayover"),15,IF((D57="Deep clean"),60,0))))</f>
        <v/>
      </c>
    </row>
    <row r="58" spans="1:7" x14ac:dyDescent="0.25">
      <c r="A58" s="11"/>
      <c r="G58" s="12" t="str">
        <f>IF($A58="","",IF((D58="Checkout"),30,IF((D58="Stayover"),15,IF((D58="Deep clean"),60,0))))</f>
        <v/>
      </c>
    </row>
    <row r="59" spans="1:7" x14ac:dyDescent="0.25">
      <c r="A59" s="11"/>
      <c r="G59" s="12" t="str">
        <f>IF($A59="","",IF((D59="Checkout"),30,IF((D59="Stayover"),15,IF((D59="Deep clean"),60,0))))</f>
        <v/>
      </c>
    </row>
    <row r="60" spans="1:7" x14ac:dyDescent="0.25">
      <c r="A60" s="11"/>
      <c r="G60" s="12" t="str">
        <f>IF($A60="","",IF((D60="Checkout"),30,IF((D60="Stayover"),15,IF((D60="Deep clean"),60,0))))</f>
        <v/>
      </c>
    </row>
    <row r="61" spans="1:7" x14ac:dyDescent="0.25">
      <c r="A61" s="11"/>
      <c r="G61" s="12" t="str">
        <f>IF($A61="","",IF((D61="Checkout"),30,IF((D61="Stayover"),15,IF((D61="Deep clean"),60,0))))</f>
        <v/>
      </c>
    </row>
    <row r="62" spans="1:7" x14ac:dyDescent="0.25">
      <c r="A62" s="11"/>
      <c r="G62" s="12" t="str">
        <f>IF($A62="","",IF((D62="Checkout"),30,IF((D62="Stayover"),15,IF((D62="Deep clean"),60,0))))</f>
        <v/>
      </c>
    </row>
    <row r="63" spans="1:7" x14ac:dyDescent="0.25">
      <c r="A63" s="11"/>
      <c r="G63" s="12" t="str">
        <f>IF($A63="","",IF((D63="Checkout"),30,IF((D63="Stayover"),15,IF((D63="Deep clean"),60,0))))</f>
        <v/>
      </c>
    </row>
    <row r="64" spans="1:7" x14ac:dyDescent="0.25">
      <c r="A64" s="11"/>
      <c r="G64" s="12" t="str">
        <f>IF($A64="","",IF((D64="Checkout"),30,IF((D64="Stayover"),15,IF((D64="Deep clean"),60,0))))</f>
        <v/>
      </c>
    </row>
    <row r="65" spans="1:7" x14ac:dyDescent="0.25">
      <c r="A65" s="11"/>
      <c r="G65" s="12" t="str">
        <f>IF($A65="","",IF((D65="Checkout"),30,IF((D65="Stayover"),15,IF((D65="Deep clean"),60,0))))</f>
        <v/>
      </c>
    </row>
    <row r="66" spans="1:7" x14ac:dyDescent="0.25">
      <c r="A66" s="11"/>
      <c r="G66" s="12" t="str">
        <f>IF($A66="","",IF((D66="Checkout"),30,IF((D66="Stayover"),15,IF((D66="Deep clean"),60,0))))</f>
        <v/>
      </c>
    </row>
    <row r="67" spans="1:7" x14ac:dyDescent="0.25">
      <c r="A67" s="11"/>
      <c r="G67" s="12" t="str">
        <f>IF($A67="","",IF((D67="Checkout"),30,IF((D67="Stayover"),15,IF((D67="Deep clean"),60,0))))</f>
        <v/>
      </c>
    </row>
    <row r="68" spans="1:7" x14ac:dyDescent="0.25">
      <c r="A68" s="11"/>
      <c r="G68" s="12" t="str">
        <f>IF($A68="","",IF((D68="Checkout"),30,IF((D68="Stayover"),15,IF((D68="Deep clean"),60,0))))</f>
        <v/>
      </c>
    </row>
    <row r="69" spans="1:7" x14ac:dyDescent="0.25">
      <c r="A69" s="11"/>
      <c r="G69" s="12" t="str">
        <f>IF($A69="","",IF((D69="Checkout"),30,IF((D69="Stayover"),15,IF((D69="Deep clean"),60,0))))</f>
        <v/>
      </c>
    </row>
    <row r="70" spans="1:7" x14ac:dyDescent="0.25">
      <c r="A70" s="11"/>
      <c r="G70" s="12" t="str">
        <f>IF($A70="","",IF((D70="Checkout"),30,IF((D70="Stayover"),15,IF((D70="Deep clean"),60,0))))</f>
        <v/>
      </c>
    </row>
    <row r="71" spans="1:7" x14ac:dyDescent="0.25">
      <c r="A71" s="11"/>
      <c r="G71" s="12" t="str">
        <f>IF($A71="","",IF((D71="Checkout"),30,IF((D71="Stayover"),15,IF((D71="Deep clean"),60,0))))</f>
        <v/>
      </c>
    </row>
    <row r="72" spans="1:7" x14ac:dyDescent="0.25">
      <c r="A72" s="11"/>
      <c r="G72" s="12" t="str">
        <f>IF($A72="","",IF((D72="Checkout"),30,IF((D72="Stayover"),15,IF((D72="Deep clean"),60,0))))</f>
        <v/>
      </c>
    </row>
    <row r="73" spans="1:7" x14ac:dyDescent="0.25">
      <c r="A73" s="11"/>
      <c r="G73" s="12" t="str">
        <f>IF($A73="","",IF((D73="Checkout"),30,IF((D73="Stayover"),15,IF((D73="Deep clean"),60,0))))</f>
        <v/>
      </c>
    </row>
    <row r="74" spans="1:7" x14ac:dyDescent="0.25">
      <c r="A74" s="11"/>
      <c r="G74" s="12" t="str">
        <f>IF($A74="","",IF((D74="Checkout"),30,IF((D74="Stayover"),15,IF((D74="Deep clean"),60,0))))</f>
        <v/>
      </c>
    </row>
    <row r="75" spans="1:7" x14ac:dyDescent="0.25">
      <c r="A75" s="11"/>
      <c r="G75" s="12" t="str">
        <f>IF($A75="","",IF((D75="Checkout"),30,IF((D75="Stayover"),15,IF((D75="Deep clean"),60,0))))</f>
        <v/>
      </c>
    </row>
    <row r="76" spans="1:7" x14ac:dyDescent="0.25">
      <c r="A76" s="11"/>
      <c r="G76" s="12" t="str">
        <f>IF($A76="","",IF((D76="Checkout"),30,IF((D76="Stayover"),15,IF((D76="Deep clean"),60,0))))</f>
        <v/>
      </c>
    </row>
    <row r="77" spans="1:7" x14ac:dyDescent="0.25">
      <c r="A77" s="11"/>
      <c r="G77" s="12" t="str">
        <f>IF($A77="","",IF((D77="Checkout"),30,IF((D77="Stayover"),15,IF((D77="Deep clean"),60,0))))</f>
        <v/>
      </c>
    </row>
    <row r="78" spans="1:7" x14ac:dyDescent="0.25">
      <c r="A78" s="11"/>
      <c r="G78" s="12" t="str">
        <f>IF($A78="","",IF((D78="Checkout"),30,IF((D78="Stayover"),15,IF((D78="Deep clean"),60,0))))</f>
        <v/>
      </c>
    </row>
    <row r="79" spans="1:7" x14ac:dyDescent="0.25">
      <c r="A79" s="11"/>
      <c r="G79" s="12" t="str">
        <f>IF($A79="","",IF((D79="Checkout"),30,IF((D79="Stayover"),15,IF((D79="Deep clean"),60,0))))</f>
        <v/>
      </c>
    </row>
    <row r="80" spans="1:7" x14ac:dyDescent="0.25">
      <c r="A80" s="11"/>
      <c r="G80" s="12" t="str">
        <f>IF($A80="","",IF((D80="Checkout"),30,IF((D80="Stayover"),15,IF((D80="Deep clean"),60,0))))</f>
        <v/>
      </c>
    </row>
    <row r="81" spans="1:7" x14ac:dyDescent="0.25">
      <c r="A81" s="11"/>
      <c r="G81" s="12" t="str">
        <f>IF($A81="","",IF((D81="Checkout"),30,IF((D81="Stayover"),15,IF((D81="Deep clean"),60,0))))</f>
        <v/>
      </c>
    </row>
    <row r="82" spans="1:7" x14ac:dyDescent="0.25">
      <c r="A82" s="11"/>
      <c r="G82" s="12" t="str">
        <f>IF($A82="","",IF((D82="Checkout"),30,IF((D82="Stayover"),15,IF((D82="Deep clean"),60,0))))</f>
        <v/>
      </c>
    </row>
    <row r="83" spans="1:7" x14ac:dyDescent="0.25">
      <c r="A83" s="11"/>
      <c r="G83" s="12" t="str">
        <f>IF($A83="","",IF((D83="Checkout"),30,IF((D83="Stayover"),15,IF((D83="Deep clean"),60,0))))</f>
        <v/>
      </c>
    </row>
    <row r="84" spans="1:7" x14ac:dyDescent="0.25">
      <c r="A84" s="11"/>
      <c r="G84" s="12" t="str">
        <f>IF($A84="","",IF((D84="Checkout"),30,IF((D84="Stayover"),15,IF((D84="Deep clean"),60,0))))</f>
        <v/>
      </c>
    </row>
    <row r="85" spans="1:7" x14ac:dyDescent="0.25">
      <c r="A85" s="11"/>
      <c r="G85" s="12" t="str">
        <f>IF($A85="","",IF((D85="Checkout"),30,IF((D85="Stayover"),15,IF((D85="Deep clean"),60,0))))</f>
        <v/>
      </c>
    </row>
    <row r="86" spans="1:7" x14ac:dyDescent="0.25">
      <c r="A86" s="11"/>
      <c r="G86" s="12" t="str">
        <f>IF($A86="","",IF((D86="Checkout"),30,IF((D86="Stayover"),15,IF((D86="Deep clean"),60,0))))</f>
        <v/>
      </c>
    </row>
    <row r="87" spans="1:7" x14ac:dyDescent="0.25">
      <c r="A87" s="11"/>
      <c r="G87" s="12" t="str">
        <f>IF($A87="","",IF((D87="Checkout"),30,IF((D87="Stayover"),15,IF((D87="Deep clean"),60,0))))</f>
        <v/>
      </c>
    </row>
    <row r="88" spans="1:7" x14ac:dyDescent="0.25">
      <c r="A88" s="11"/>
      <c r="G88" s="12" t="str">
        <f>IF($A88="","",IF((D88="Checkout"),30,IF((D88="Stayover"),15,IF((D88="Deep clean"),60,0))))</f>
        <v/>
      </c>
    </row>
    <row r="89" spans="1:7" x14ac:dyDescent="0.25">
      <c r="A89" s="11"/>
      <c r="G89" s="12" t="str">
        <f>IF($A89="","",IF((D89="Checkout"),30,IF((D89="Stayover"),15,IF((D89="Deep clean"),60,0))))</f>
        <v/>
      </c>
    </row>
    <row r="90" spans="1:7" x14ac:dyDescent="0.25">
      <c r="A90" s="11"/>
      <c r="G90" s="12" t="str">
        <f>IF($A90="","",IF((D90="Checkout"),30,IF((D90="Stayover"),15,IF((D90="Deep clean"),60,0))))</f>
        <v/>
      </c>
    </row>
    <row r="91" spans="1:7" x14ac:dyDescent="0.25">
      <c r="A91" s="11"/>
      <c r="G91" s="12" t="str">
        <f>IF($A91="","",IF((D91="Checkout"),30,IF((D91="Stayover"),15,IF((D91="Deep clean"),60,0))))</f>
        <v/>
      </c>
    </row>
    <row r="92" spans="1:7" x14ac:dyDescent="0.25">
      <c r="A92" s="11"/>
      <c r="G92" s="12" t="str">
        <f>IF($A92="","",IF((D92="Checkout"),30,IF((D92="Stayover"),15,IF((D92="Deep clean"),60,0))))</f>
        <v/>
      </c>
    </row>
    <row r="93" spans="1:7" x14ac:dyDescent="0.25">
      <c r="A93" s="11"/>
      <c r="G93" s="12" t="str">
        <f>IF($A93="","",IF((D93="Checkout"),30,IF((D93="Stayover"),15,IF((D93="Deep clean"),60,0))))</f>
        <v/>
      </c>
    </row>
    <row r="94" spans="1:7" x14ac:dyDescent="0.25">
      <c r="A94" s="11"/>
      <c r="G94" s="12" t="str">
        <f>IF($A94="","",IF((D94="Checkout"),30,IF((D94="Stayover"),15,IF((D94="Deep clean"),60,0))))</f>
        <v/>
      </c>
    </row>
    <row r="95" spans="1:7" x14ac:dyDescent="0.25">
      <c r="A95" s="11"/>
      <c r="G95" s="12" t="str">
        <f>IF($A95="","",IF((D95="Checkout"),30,IF((D95="Stayover"),15,IF((D95="Deep clean"),60,0))))</f>
        <v/>
      </c>
    </row>
    <row r="96" spans="1:7" x14ac:dyDescent="0.25">
      <c r="A96" s="11"/>
      <c r="G96" s="12" t="str">
        <f>IF($A96="","",IF((D96="Checkout"),30,IF((D96="Stayover"),15,IF((D96="Deep clean"),60,0))))</f>
        <v/>
      </c>
    </row>
    <row r="97" spans="1:7" x14ac:dyDescent="0.25">
      <c r="A97" s="11"/>
      <c r="G97" s="12" t="str">
        <f>IF($A97="","",IF((D97="Checkout"),30,IF((D97="Stayover"),15,IF((D97="Deep clean"),60,0))))</f>
        <v/>
      </c>
    </row>
    <row r="98" spans="1:7" x14ac:dyDescent="0.25">
      <c r="A98" s="11"/>
      <c r="G98" s="12" t="str">
        <f>IF($A98="","",IF((D98="Checkout"),30,IF((D98="Stayover"),15,IF((D98="Deep clean"),60,0))))</f>
        <v/>
      </c>
    </row>
    <row r="99" spans="1:7" x14ac:dyDescent="0.25">
      <c r="A99" s="11"/>
      <c r="G99" s="12" t="str">
        <f>IF($A99="","",IF((D99="Checkout"),30,IF((D99="Stayover"),15,IF((D99="Deep clean"),60,0))))</f>
        <v/>
      </c>
    </row>
    <row r="100" spans="1:7" x14ac:dyDescent="0.25">
      <c r="A100" s="11"/>
      <c r="G100" s="12" t="str">
        <f>IF($A100="","",IF((D100="Checkout"),30,IF((D100="Stayover"),15,IF((D100="Deep clean"),60,0))))</f>
        <v/>
      </c>
    </row>
    <row r="101" spans="1:7" x14ac:dyDescent="0.25">
      <c r="A101" s="11"/>
      <c r="G101" s="12" t="str">
        <f>IF($A101="","",IF((D101="Checkout"),30,IF((D101="Stayover"),15,IF((D101="Deep clean"),60,0))))</f>
        <v/>
      </c>
    </row>
    <row r="102" spans="1:7" x14ac:dyDescent="0.25">
      <c r="A102" s="11"/>
      <c r="G102" s="12" t="str">
        <f>IF($A102="","",IF((D102="Checkout"),30,IF((D102="Stayover"),15,IF((D102="Deep clean"),60,0))))</f>
        <v/>
      </c>
    </row>
    <row r="103" spans="1:7" x14ac:dyDescent="0.25">
      <c r="A103" s="11"/>
      <c r="G103" s="12" t="str">
        <f>IF($A103="","",IF((D103="Checkout"),30,IF((D103="Stayover"),15,IF((D103="Deep clean"),60,0))))</f>
        <v/>
      </c>
    </row>
    <row r="104" spans="1:7" x14ac:dyDescent="0.25">
      <c r="A104" s="11"/>
      <c r="G104" s="12" t="str">
        <f>IF($A104="","",IF((D104="Checkout"),30,IF((D104="Stayover"),15,IF((D104="Deep clean"),60,0))))</f>
        <v/>
      </c>
    </row>
    <row r="105" spans="1:7" x14ac:dyDescent="0.25">
      <c r="A105" s="11"/>
      <c r="G105" s="12" t="str">
        <f>IF($A105="","",IF((D105="Checkout"),30,IF((D105="Stayover"),15,IF((D105="Deep clean"),60,0))))</f>
        <v/>
      </c>
    </row>
    <row r="106" spans="1:7" x14ac:dyDescent="0.25">
      <c r="A106" s="11"/>
      <c r="G106" s="12" t="str">
        <f>IF($A106="","",IF((D106="Checkout"),30,IF((D106="Stayover"),15,IF((D106="Deep clean"),60,0))))</f>
        <v/>
      </c>
    </row>
    <row r="107" spans="1:7" x14ac:dyDescent="0.25">
      <c r="A107" s="11"/>
      <c r="G107" s="12" t="str">
        <f>IF($A107="","",IF((D107="Checkout"),30,IF((D107="Stayover"),15,IF((D107="Deep clean"),60,0))))</f>
        <v/>
      </c>
    </row>
    <row r="108" spans="1:7" x14ac:dyDescent="0.25">
      <c r="A108" s="11"/>
      <c r="G108" s="12" t="str">
        <f>IF($A108="","",IF((D108="Checkout"),30,IF((D108="Stayover"),15,IF((D108="Deep clean"),60,0))))</f>
        <v/>
      </c>
    </row>
    <row r="109" spans="1:7" x14ac:dyDescent="0.25">
      <c r="A109" s="11"/>
      <c r="G109" s="12" t="str">
        <f>IF($A109="","",IF((D109="Checkout"),30,IF((D109="Stayover"),15,IF((D109="Deep clean"),60,0))))</f>
        <v/>
      </c>
    </row>
    <row r="110" spans="1:7" x14ac:dyDescent="0.25">
      <c r="A110" s="11"/>
      <c r="G110" s="12" t="str">
        <f>IF($A110="","",IF((D110="Checkout"),30,IF((D110="Stayover"),15,IF((D110="Deep clean"),60,0))))</f>
        <v/>
      </c>
    </row>
    <row r="111" spans="1:7" x14ac:dyDescent="0.25">
      <c r="A111" s="11"/>
      <c r="G111" s="12" t="str">
        <f>IF($A111="","",IF((D111="Checkout"),30,IF((D111="Stayover"),15,IF((D111="Deep clean"),60,0))))</f>
        <v/>
      </c>
    </row>
    <row r="112" spans="1:7" x14ac:dyDescent="0.25">
      <c r="A112" s="11"/>
      <c r="G112" s="12" t="str">
        <f>IF($A112="","",IF((D112="Checkout"),30,IF((D112="Stayover"),15,IF((D112="Deep clean"),60,0))))</f>
        <v/>
      </c>
    </row>
    <row r="113" spans="1:7" x14ac:dyDescent="0.25">
      <c r="A113" s="11"/>
      <c r="G113" s="12" t="str">
        <f>IF($A113="","",IF((D113="Checkout"),30,IF((D113="Stayover"),15,IF((D113="Deep clean"),60,0))))</f>
        <v/>
      </c>
    </row>
    <row r="114" spans="1:7" x14ac:dyDescent="0.25">
      <c r="A114" s="11"/>
      <c r="G114" s="12" t="str">
        <f>IF($A114="","",IF((D114="Checkout"),30,IF((D114="Stayover"),15,IF((D114="Deep clean"),60,0))))</f>
        <v/>
      </c>
    </row>
    <row r="115" spans="1:7" x14ac:dyDescent="0.25">
      <c r="A115" s="11"/>
      <c r="G115" s="12" t="str">
        <f>IF($A115="","",IF((D115="Checkout"),30,IF((D115="Stayover"),15,IF((D115="Deep clean"),60,0))))</f>
        <v/>
      </c>
    </row>
    <row r="116" spans="1:7" x14ac:dyDescent="0.25">
      <c r="A116" s="11"/>
      <c r="G116" s="12" t="str">
        <f>IF($A116="","",IF((D116="Checkout"),30,IF((D116="Stayover"),15,IF((D116="Deep clean"),60,0))))</f>
        <v/>
      </c>
    </row>
    <row r="117" spans="1:7" x14ac:dyDescent="0.25">
      <c r="A117" s="11"/>
      <c r="G117" s="12" t="str">
        <f>IF($A117="","",IF((D117="Checkout"),30,IF((D117="Stayover"),15,IF((D117="Deep clean"),60,0))))</f>
        <v/>
      </c>
    </row>
    <row r="118" spans="1:7" x14ac:dyDescent="0.25">
      <c r="A118" s="11"/>
      <c r="G118" s="12" t="str">
        <f>IF($A118="","",IF((D118="Checkout"),30,IF((D118="Stayover"),15,IF((D118="Deep clean"),60,0))))</f>
        <v/>
      </c>
    </row>
    <row r="119" spans="1:7" x14ac:dyDescent="0.25">
      <c r="A119" s="11"/>
      <c r="G119" s="12" t="str">
        <f>IF($A119="","",IF((D119="Checkout"),30,IF((D119="Stayover"),15,IF((D119="Deep clean"),60,0))))</f>
        <v/>
      </c>
    </row>
    <row r="120" spans="1:7" x14ac:dyDescent="0.25">
      <c r="A120" s="11"/>
      <c r="G120" s="12" t="str">
        <f>IF($A120="","",IF((D120="Checkout"),30,IF((D120="Stayover"),15,IF((D120="Deep clean"),60,0))))</f>
        <v/>
      </c>
    </row>
    <row r="121" spans="1:7" x14ac:dyDescent="0.25">
      <c r="A121" s="11"/>
      <c r="G121" s="12" t="str">
        <f>IF($A121="","",IF((D121="Checkout"),30,IF((D121="Stayover"),15,IF((D121="Deep clean"),60,0))))</f>
        <v/>
      </c>
    </row>
    <row r="122" spans="1:7" x14ac:dyDescent="0.25">
      <c r="A122" s="11"/>
      <c r="G122" s="12" t="str">
        <f>IF($A122="","",IF((D122="Checkout"),30,IF((D122="Stayover"),15,IF((D122="Deep clean"),60,0))))</f>
        <v/>
      </c>
    </row>
    <row r="123" spans="1:7" x14ac:dyDescent="0.25">
      <c r="A123" s="11"/>
      <c r="G123" s="12" t="str">
        <f>IF($A123="","",IF((D123="Checkout"),30,IF((D123="Stayover"),15,IF((D123="Deep clean"),60,0))))</f>
        <v/>
      </c>
    </row>
    <row r="124" spans="1:7" x14ac:dyDescent="0.25">
      <c r="A124" s="11"/>
      <c r="G124" s="12" t="str">
        <f>IF($A124="","",IF((D124="Checkout"),30,IF((D124="Stayover"),15,IF((D124="Deep clean"),60,0))))</f>
        <v/>
      </c>
    </row>
    <row r="125" spans="1:7" x14ac:dyDescent="0.25">
      <c r="A125" s="11"/>
      <c r="G125" s="12" t="str">
        <f>IF($A125="","",IF((D125="Checkout"),30,IF((D125="Stayover"),15,IF((D125="Deep clean"),60,0))))</f>
        <v/>
      </c>
    </row>
    <row r="126" spans="1:7" x14ac:dyDescent="0.25">
      <c r="A126" s="11"/>
      <c r="G126" s="12" t="str">
        <f>IF($A126="","",IF((D126="Checkout"),30,IF((D126="Stayover"),15,IF((D126="Deep clean"),60,0))))</f>
        <v/>
      </c>
    </row>
    <row r="127" spans="1:7" x14ac:dyDescent="0.25">
      <c r="A127" s="11"/>
      <c r="G127" s="12" t="str">
        <f>IF($A127="","",IF((D127="Checkout"),30,IF((D127="Stayover"),15,IF((D127="Deep clean"),60,0))))</f>
        <v/>
      </c>
    </row>
    <row r="128" spans="1:7" x14ac:dyDescent="0.25">
      <c r="A128" s="11"/>
      <c r="G128" s="12" t="str">
        <f>IF($A128="","",IF((D128="Checkout"),30,IF((D128="Stayover"),15,IF((D128="Deep clean"),60,0))))</f>
        <v/>
      </c>
    </row>
    <row r="129" spans="1:7" x14ac:dyDescent="0.25">
      <c r="A129" s="11"/>
      <c r="G129" s="12" t="str">
        <f>IF($A129="","",IF((D129="Checkout"),30,IF((D129="Stayover"),15,IF((D129="Deep clean"),60,0))))</f>
        <v/>
      </c>
    </row>
    <row r="130" spans="1:7" x14ac:dyDescent="0.25">
      <c r="A130" s="11"/>
      <c r="G130" s="12" t="str">
        <f>IF($A130="","",IF((D130="Checkout"),30,IF((D130="Stayover"),15,IF((D130="Deep clean"),60,0))))</f>
        <v/>
      </c>
    </row>
    <row r="131" spans="1:7" x14ac:dyDescent="0.25">
      <c r="A131" s="11"/>
      <c r="G131" s="12" t="str">
        <f>IF($A131="","",IF((D131="Checkout"),30,IF((D131="Stayover"),15,IF((D131="Deep clean"),60,0))))</f>
        <v/>
      </c>
    </row>
    <row r="132" spans="1:7" x14ac:dyDescent="0.25">
      <c r="A132" s="11"/>
      <c r="G132" s="12" t="str">
        <f>IF($A132="","",IF((D132="Checkout"),30,IF((D132="Stayover"),15,IF((D132="Deep clean"),60,0))))</f>
        <v/>
      </c>
    </row>
    <row r="133" spans="1:7" x14ac:dyDescent="0.25">
      <c r="A133" s="11"/>
      <c r="G133" s="12" t="str">
        <f>IF($A133="","",IF((D133="Checkout"),30,IF((D133="Stayover"),15,IF((D133="Deep clean"),60,0))))</f>
        <v/>
      </c>
    </row>
    <row r="134" spans="1:7" x14ac:dyDescent="0.25">
      <c r="A134" s="11"/>
      <c r="G134" s="12" t="str">
        <f>IF($A134="","",IF((D134="Checkout"),30,IF((D134="Stayover"),15,IF((D134="Deep clean"),60,0))))</f>
        <v/>
      </c>
    </row>
    <row r="135" spans="1:7" x14ac:dyDescent="0.25">
      <c r="A135" s="11"/>
      <c r="G135" s="12" t="str">
        <f>IF($A135="","",IF((D135="Checkout"),30,IF((D135="Stayover"),15,IF((D135="Deep clean"),60,0))))</f>
        <v/>
      </c>
    </row>
    <row r="136" spans="1:7" x14ac:dyDescent="0.25">
      <c r="A136" s="11"/>
      <c r="G136" s="12" t="str">
        <f>IF($A136="","",IF((D136="Checkout"),30,IF((D136="Stayover"),15,IF((D136="Deep clean"),60,0))))</f>
        <v/>
      </c>
    </row>
    <row r="137" spans="1:7" x14ac:dyDescent="0.25">
      <c r="A137" s="11"/>
      <c r="G137" s="12" t="str">
        <f>IF($A137="","",IF((D137="Checkout"),30,IF((D137="Stayover"),15,IF((D137="Deep clean"),60,0))))</f>
        <v/>
      </c>
    </row>
    <row r="138" spans="1:7" x14ac:dyDescent="0.25">
      <c r="A138" s="11"/>
      <c r="G138" s="12" t="str">
        <f>IF($A138="","",IF((D138="Checkout"),30,IF((D138="Stayover"),15,IF((D138="Deep clean"),60,0))))</f>
        <v/>
      </c>
    </row>
    <row r="139" spans="1:7" x14ac:dyDescent="0.25">
      <c r="A139" s="11"/>
      <c r="G139" s="12" t="str">
        <f>IF($A139="","",IF((D139="Checkout"),30,IF((D139="Stayover"),15,IF((D139="Deep clean"),60,0))))</f>
        <v/>
      </c>
    </row>
    <row r="140" spans="1:7" x14ac:dyDescent="0.25">
      <c r="A140" s="11"/>
      <c r="G140" s="12" t="str">
        <f>IF($A140="","",IF((D140="Checkout"),30,IF((D140="Stayover"),15,IF((D140="Deep clean"),60,0))))</f>
        <v/>
      </c>
    </row>
    <row r="141" spans="1:7" x14ac:dyDescent="0.25">
      <c r="A141" s="11"/>
      <c r="G141" s="12" t="str">
        <f>IF($A141="","",IF((D141="Checkout"),30,IF((D141="Stayover"),15,IF((D141="Deep clean"),60,0))))</f>
        <v/>
      </c>
    </row>
    <row r="142" spans="1:7" x14ac:dyDescent="0.25">
      <c r="A142" s="11"/>
      <c r="G142" s="12" t="str">
        <f>IF($A142="","",IF((D142="Checkout"),30,IF((D142="Stayover"),15,IF((D142="Deep clean"),60,0))))</f>
        <v/>
      </c>
    </row>
    <row r="143" spans="1:7" x14ac:dyDescent="0.25">
      <c r="A143" s="11"/>
      <c r="G143" s="12" t="str">
        <f>IF($A143="","",IF((D143="Checkout"),30,IF((D143="Stayover"),15,IF((D143="Deep clean"),60,0))))</f>
        <v/>
      </c>
    </row>
    <row r="144" spans="1:7" x14ac:dyDescent="0.25">
      <c r="A144" s="11"/>
      <c r="G144" s="12" t="str">
        <f>IF($A144="","",IF((D144="Checkout"),30,IF((D144="Stayover"),15,IF((D144="Deep clean"),60,0))))</f>
        <v/>
      </c>
    </row>
    <row r="145" spans="1:7" x14ac:dyDescent="0.25">
      <c r="A145" s="11"/>
      <c r="G145" s="12" t="str">
        <f>IF($A145="","",IF((D145="Checkout"),30,IF((D145="Stayover"),15,IF((D145="Deep clean"),60,0))))</f>
        <v/>
      </c>
    </row>
    <row r="146" spans="1:7" x14ac:dyDescent="0.25">
      <c r="A146" s="11"/>
      <c r="G146" s="12" t="str">
        <f>IF($A146="","",IF((D146="Checkout"),30,IF((D146="Stayover"),15,IF((D146="Deep clean"),60,0))))</f>
        <v/>
      </c>
    </row>
    <row r="147" spans="1:7" x14ac:dyDescent="0.25">
      <c r="A147" s="11"/>
      <c r="G147" s="12" t="str">
        <f>IF($A147="","",IF((D147="Checkout"),30,IF((D147="Stayover"),15,IF((D147="Deep clean"),60,0))))</f>
        <v/>
      </c>
    </row>
    <row r="148" spans="1:7" x14ac:dyDescent="0.25">
      <c r="A148" s="11"/>
      <c r="G148" s="12" t="str">
        <f>IF($A148="","",IF((D148="Checkout"),30,IF((D148="Stayover"),15,IF((D148="Deep clean"),60,0))))</f>
        <v/>
      </c>
    </row>
    <row r="149" spans="1:7" x14ac:dyDescent="0.25">
      <c r="A149" s="11"/>
      <c r="G149" s="12" t="str">
        <f>IF($A149="","",IF((D149="Checkout"),30,IF((D149="Stayover"),15,IF((D149="Deep clean"),60,0))))</f>
        <v/>
      </c>
    </row>
    <row r="150" spans="1:7" x14ac:dyDescent="0.25">
      <c r="A150" s="11"/>
      <c r="G150" s="12" t="str">
        <f>IF($A150="","",IF((D150="Checkout"),30,IF((D150="Stayover"),15,IF((D150="Deep clean"),60,0))))</f>
        <v/>
      </c>
    </row>
    <row r="151" spans="1:7" x14ac:dyDescent="0.25">
      <c r="A151" s="11"/>
      <c r="G151" s="12" t="str">
        <f>IF($A151="","",IF((D151="Checkout"),30,IF((D151="Stayover"),15,IF((D151="Deep clean"),60,0))))</f>
        <v/>
      </c>
    </row>
    <row r="152" spans="1:7" x14ac:dyDescent="0.25">
      <c r="A152" s="11"/>
      <c r="G152" s="12" t="str">
        <f>IF($A152="","",IF((D152="Checkout"),30,IF((D152="Stayover"),15,IF((D152="Deep clean"),60,0))))</f>
        <v/>
      </c>
    </row>
    <row r="153" spans="1:7" x14ac:dyDescent="0.25">
      <c r="A153" s="11"/>
      <c r="G153" s="12" t="str">
        <f>IF($A153="","",IF((D153="Checkout"),30,IF((D153="Stayover"),15,IF((D153="Deep clean"),60,0))))</f>
        <v/>
      </c>
    </row>
    <row r="154" spans="1:7" x14ac:dyDescent="0.25">
      <c r="A154" s="11"/>
      <c r="G154" s="12" t="str">
        <f>IF($A154="","",IF((D154="Checkout"),30,IF((D154="Stayover"),15,IF((D154="Deep clean"),60,0))))</f>
        <v/>
      </c>
    </row>
    <row r="155" spans="1:7" x14ac:dyDescent="0.25">
      <c r="A155" s="11"/>
      <c r="G155" s="12" t="str">
        <f>IF($A155="","",IF((D155="Checkout"),30,IF((D155="Stayover"),15,IF((D155="Deep clean"),60,0))))</f>
        <v/>
      </c>
    </row>
    <row r="156" spans="1:7" x14ac:dyDescent="0.25">
      <c r="A156" s="11"/>
      <c r="G156" s="12" t="str">
        <f>IF($A156="","",IF((D156="Checkout"),30,IF((D156="Stayover"),15,IF((D156="Deep clean"),60,0))))</f>
        <v/>
      </c>
    </row>
    <row r="157" spans="1:7" x14ac:dyDescent="0.25">
      <c r="A157" s="11"/>
      <c r="G157" s="12" t="str">
        <f>IF($A157="","",IF((D157="Checkout"),30,IF((D157="Stayover"),15,IF((D157="Deep clean"),60,0))))</f>
        <v/>
      </c>
    </row>
    <row r="158" spans="1:7" x14ac:dyDescent="0.25">
      <c r="A158" s="11"/>
      <c r="G158" s="12" t="str">
        <f>IF($A158="","",IF((D158="Checkout"),30,IF((D158="Stayover"),15,IF((D158="Deep clean"),60,0))))</f>
        <v/>
      </c>
    </row>
    <row r="159" spans="1:7" x14ac:dyDescent="0.25">
      <c r="A159" s="11"/>
      <c r="G159" s="12" t="str">
        <f>IF($A159="","",IF((D159="Checkout"),30,IF((D159="Stayover"),15,IF((D159="Deep clean"),60,0))))</f>
        <v/>
      </c>
    </row>
    <row r="160" spans="1:7" x14ac:dyDescent="0.25">
      <c r="A160" s="11"/>
      <c r="G160" s="12" t="str">
        <f>IF($A160="","",IF((D160="Checkout"),30,IF((D160="Stayover"),15,IF((D160="Deep clean"),60,0))))</f>
        <v/>
      </c>
    </row>
    <row r="161" spans="1:7" x14ac:dyDescent="0.25">
      <c r="A161" s="11"/>
      <c r="G161" s="12" t="str">
        <f>IF($A161="","",IF((D161="Checkout"),30,IF((D161="Stayover"),15,IF((D161="Deep clean"),60,0))))</f>
        <v/>
      </c>
    </row>
    <row r="162" spans="1:7" x14ac:dyDescent="0.25">
      <c r="A162" s="11"/>
      <c r="G162" s="12" t="str">
        <f>IF($A162="","",IF((D162="Checkout"),30,IF((D162="Stayover"),15,IF((D162="Deep clean"),60,0))))</f>
        <v/>
      </c>
    </row>
    <row r="163" spans="1:7" x14ac:dyDescent="0.25">
      <c r="A163" s="11"/>
      <c r="G163" s="12" t="str">
        <f>IF($A163="","",IF((D163="Checkout"),30,IF((D163="Stayover"),15,IF((D163="Deep clean"),60,0))))</f>
        <v/>
      </c>
    </row>
    <row r="164" spans="1:7" x14ac:dyDescent="0.25">
      <c r="A164" s="11"/>
      <c r="G164" s="12" t="str">
        <f>IF($A164="","",IF((D164="Checkout"),30,IF((D164="Stayover"),15,IF((D164="Deep clean"),60,0))))</f>
        <v/>
      </c>
    </row>
    <row r="165" spans="1:7" x14ac:dyDescent="0.25">
      <c r="A165" s="11"/>
      <c r="G165" s="12" t="str">
        <f>IF($A165="","",IF((D165="Checkout"),30,IF((D165="Stayover"),15,IF((D165="Deep clean"),60,0))))</f>
        <v/>
      </c>
    </row>
    <row r="166" spans="1:7" x14ac:dyDescent="0.25">
      <c r="A166" s="11"/>
      <c r="G166" s="12" t="str">
        <f>IF($A166="","",IF((D166="Checkout"),30,IF((D166="Stayover"),15,IF((D166="Deep clean"),60,0))))</f>
        <v/>
      </c>
    </row>
    <row r="167" spans="1:7" x14ac:dyDescent="0.25">
      <c r="A167" s="11"/>
      <c r="G167" s="12" t="str">
        <f>IF($A167="","",IF((D167="Checkout"),30,IF((D167="Stayover"),15,IF((D167="Deep clean"),60,0))))</f>
        <v/>
      </c>
    </row>
    <row r="168" spans="1:7" x14ac:dyDescent="0.25">
      <c r="A168" s="11"/>
      <c r="G168" s="12" t="str">
        <f>IF($A168="","",IF((D168="Checkout"),30,IF((D168="Stayover"),15,IF((D168="Deep clean"),60,0))))</f>
        <v/>
      </c>
    </row>
    <row r="169" spans="1:7" x14ac:dyDescent="0.25">
      <c r="A169" s="11"/>
      <c r="G169" s="12" t="str">
        <f>IF($A169="","",IF((D169="Checkout"),30,IF((D169="Stayover"),15,IF((D169="Deep clean"),60,0))))</f>
        <v/>
      </c>
    </row>
    <row r="170" spans="1:7" x14ac:dyDescent="0.25">
      <c r="A170" s="11"/>
      <c r="G170" s="12" t="str">
        <f>IF($A170="","",IF((D170="Checkout"),30,IF((D170="Stayover"),15,IF((D170="Deep clean"),60,0))))</f>
        <v/>
      </c>
    </row>
    <row r="171" spans="1:7" x14ac:dyDescent="0.25">
      <c r="A171" s="11"/>
      <c r="G171" s="12" t="str">
        <f>IF($A171="","",IF((D171="Checkout"),30,IF((D171="Stayover"),15,IF((D171="Deep clean"),60,0))))</f>
        <v/>
      </c>
    </row>
    <row r="172" spans="1:7" x14ac:dyDescent="0.25">
      <c r="A172" s="11"/>
      <c r="G172" s="12" t="str">
        <f>IF($A172="","",IF((D172="Checkout"),30,IF((D172="Stayover"),15,IF((D172="Deep clean"),60,0))))</f>
        <v/>
      </c>
    </row>
    <row r="173" spans="1:7" x14ac:dyDescent="0.25">
      <c r="A173" s="11"/>
      <c r="G173" s="12" t="str">
        <f>IF($A173="","",IF((D173="Checkout"),30,IF((D173="Stayover"),15,IF((D173="Deep clean"),60,0))))</f>
        <v/>
      </c>
    </row>
    <row r="174" spans="1:7" x14ac:dyDescent="0.25">
      <c r="A174" s="11"/>
      <c r="G174" s="12" t="str">
        <f>IF($A174="","",IF((D174="Checkout"),30,IF((D174="Stayover"),15,IF((D174="Deep clean"),60,0))))</f>
        <v/>
      </c>
    </row>
    <row r="175" spans="1:7" x14ac:dyDescent="0.25">
      <c r="A175" s="11"/>
      <c r="G175" s="12" t="str">
        <f>IF($A175="","",IF((D175="Checkout"),30,IF((D175="Stayover"),15,IF((D175="Deep clean"),60,0))))</f>
        <v/>
      </c>
    </row>
    <row r="176" spans="1:7" x14ac:dyDescent="0.25">
      <c r="A176" s="11"/>
      <c r="G176" s="12" t="str">
        <f>IF($A176="","",IF((D176="Checkout"),30,IF((D176="Stayover"),15,IF((D176="Deep clean"),60,0))))</f>
        <v/>
      </c>
    </row>
    <row r="177" spans="1:7" x14ac:dyDescent="0.25">
      <c r="A177" s="11"/>
      <c r="G177" s="12" t="str">
        <f>IF($A177="","",IF((D177="Checkout"),30,IF((D177="Stayover"),15,IF((D177="Deep clean"),60,0))))</f>
        <v/>
      </c>
    </row>
    <row r="178" spans="1:7" x14ac:dyDescent="0.25">
      <c r="A178" s="11"/>
      <c r="G178" s="12" t="str">
        <f>IF($A178="","",IF((D178="Checkout"),30,IF((D178="Stayover"),15,IF((D178="Deep clean"),60,0))))</f>
        <v/>
      </c>
    </row>
    <row r="179" spans="1:7" x14ac:dyDescent="0.25">
      <c r="A179" s="11"/>
      <c r="G179" s="12" t="str">
        <f>IF($A179="","",IF((D179="Checkout"),30,IF((D179="Stayover"),15,IF((D179="Deep clean"),60,0))))</f>
        <v/>
      </c>
    </row>
    <row r="180" spans="1:7" x14ac:dyDescent="0.25">
      <c r="A180" s="11"/>
      <c r="G180" s="12" t="str">
        <f>IF($A180="","",IF((D180="Checkout"),30,IF((D180="Stayover"),15,IF((D180="Deep clean"),60,0))))</f>
        <v/>
      </c>
    </row>
    <row r="181" spans="1:7" x14ac:dyDescent="0.25">
      <c r="A181" s="11"/>
      <c r="G181" s="12" t="str">
        <f>IF($A181="","",IF((D181="Checkout"),30,IF((D181="Stayover"),15,IF((D181="Deep clean"),60,0))))</f>
        <v/>
      </c>
    </row>
    <row r="182" spans="1:7" x14ac:dyDescent="0.25">
      <c r="A182" s="11"/>
      <c r="G182" s="12" t="str">
        <f>IF($A182="","",IF((D182="Checkout"),30,IF((D182="Stayover"),15,IF((D182="Deep clean"),60,0))))</f>
        <v/>
      </c>
    </row>
    <row r="183" spans="1:7" x14ac:dyDescent="0.25">
      <c r="A183" s="11"/>
      <c r="G183" s="12" t="str">
        <f>IF($A183="","",IF((D183="Checkout"),30,IF((D183="Stayover"),15,IF((D183="Deep clean"),60,0))))</f>
        <v/>
      </c>
    </row>
    <row r="184" spans="1:7" x14ac:dyDescent="0.25">
      <c r="A184" s="11"/>
      <c r="G184" s="12" t="str">
        <f>IF($A184="","",IF((D184="Checkout"),30,IF((D184="Stayover"),15,IF((D184="Deep clean"),60,0))))</f>
        <v/>
      </c>
    </row>
    <row r="185" spans="1:7" x14ac:dyDescent="0.25">
      <c r="A185" s="11"/>
      <c r="G185" s="12" t="str">
        <f>IF($A185="","",IF((D185="Checkout"),30,IF((D185="Stayover"),15,IF((D185="Deep clean"),60,0))))</f>
        <v/>
      </c>
    </row>
    <row r="186" spans="1:7" x14ac:dyDescent="0.25">
      <c r="A186" s="11"/>
      <c r="G186" s="12" t="str">
        <f>IF($A186="","",IF((D186="Checkout"),30,IF((D186="Stayover"),15,IF((D186="Deep clean"),60,0))))</f>
        <v/>
      </c>
    </row>
    <row r="187" spans="1:7" x14ac:dyDescent="0.25">
      <c r="A187" s="11"/>
      <c r="G187" s="12" t="str">
        <f>IF($A187="","",IF((D187="Checkout"),30,IF((D187="Stayover"),15,IF((D187="Deep clean"),60,0))))</f>
        <v/>
      </c>
    </row>
    <row r="188" spans="1:7" x14ac:dyDescent="0.25">
      <c r="A188" s="11"/>
      <c r="G188" s="12" t="str">
        <f>IF($A188="","",IF((D188="Checkout"),30,IF((D188="Stayover"),15,IF((D188="Deep clean"),60,0))))</f>
        <v/>
      </c>
    </row>
    <row r="189" spans="1:7" x14ac:dyDescent="0.25">
      <c r="A189" s="11"/>
      <c r="G189" s="12" t="str">
        <f>IF($A189="","",IF((D189="Checkout"),30,IF((D189="Stayover"),15,IF((D189="Deep clean"),60,0))))</f>
        <v/>
      </c>
    </row>
    <row r="190" spans="1:7" x14ac:dyDescent="0.25">
      <c r="A190" s="11"/>
      <c r="G190" s="12" t="str">
        <f>IF($A190="","",IF((D190="Checkout"),30,IF((D190="Stayover"),15,IF((D190="Deep clean"),60,0))))</f>
        <v/>
      </c>
    </row>
    <row r="191" spans="1:7" x14ac:dyDescent="0.25">
      <c r="A191" s="11"/>
      <c r="G191" s="12" t="str">
        <f>IF($A191="","",IF((D191="Checkout"),30,IF((D191="Stayover"),15,IF((D191="Deep clean"),60,0))))</f>
        <v/>
      </c>
    </row>
    <row r="192" spans="1:7" x14ac:dyDescent="0.25">
      <c r="A192" s="11"/>
      <c r="G192" s="12" t="str">
        <f>IF($A192="","",IF((D192="Checkout"),30,IF((D192="Stayover"),15,IF((D192="Deep clean"),60,0))))</f>
        <v/>
      </c>
    </row>
    <row r="193" spans="1:7" x14ac:dyDescent="0.25">
      <c r="A193" s="11"/>
      <c r="G193" s="12" t="str">
        <f>IF($A193="","",IF((D193="Checkout"),30,IF((D193="Stayover"),15,IF((D193="Deep clean"),60,0))))</f>
        <v/>
      </c>
    </row>
    <row r="194" spans="1:7" x14ac:dyDescent="0.25">
      <c r="A194" s="11"/>
      <c r="G194" s="12" t="str">
        <f>IF($A194="","",IF((D194="Checkout"),30,IF((D194="Stayover"),15,IF((D194="Deep clean"),60,0))))</f>
        <v/>
      </c>
    </row>
    <row r="195" spans="1:7" x14ac:dyDescent="0.25">
      <c r="A195" s="11"/>
      <c r="G195" s="12" t="str">
        <f>IF($A195="","",IF((D195="Checkout"),30,IF((D195="Stayover"),15,IF((D195="Deep clean"),60,0))))</f>
        <v/>
      </c>
    </row>
    <row r="196" spans="1:7" x14ac:dyDescent="0.25">
      <c r="A196" s="11"/>
      <c r="G196" s="12" t="str">
        <f>IF($A196="","",IF((D196="Checkout"),30,IF((D196="Stayover"),15,IF((D196="Deep clean"),60,0))))</f>
        <v/>
      </c>
    </row>
    <row r="197" spans="1:7" x14ac:dyDescent="0.25">
      <c r="A197" s="11"/>
      <c r="G197" s="12" t="str">
        <f>IF($A197="","",IF((D197="Checkout"),30,IF((D197="Stayover"),15,IF((D197="Deep clean"),60,0))))</f>
        <v/>
      </c>
    </row>
    <row r="198" spans="1:7" x14ac:dyDescent="0.25">
      <c r="A198" s="11"/>
      <c r="G198" s="12" t="str">
        <f>IF($A198="","",IF((D198="Checkout"),30,IF((D198="Stayover"),15,IF((D198="Deep clean"),60,0))))</f>
        <v/>
      </c>
    </row>
    <row r="199" spans="1:7" x14ac:dyDescent="0.25">
      <c r="A199" s="11"/>
      <c r="G199" s="12" t="str">
        <f>IF($A199="","",IF((D199="Checkout"),30,IF((D199="Stayover"),15,IF((D199="Deep clean"),60,0))))</f>
        <v/>
      </c>
    </row>
    <row r="200" spans="1:7" x14ac:dyDescent="0.25">
      <c r="A200" s="11"/>
      <c r="G200" s="12" t="str">
        <f>IF($A200="","",IF((D200="Checkout"),30,IF((D200="Stayover"),15,IF((D200="Deep clean"),60,0))))</f>
        <v/>
      </c>
    </row>
    <row r="201" spans="1:7" x14ac:dyDescent="0.25">
      <c r="A201" s="11"/>
      <c r="G201" s="12" t="str">
        <f>IF($A201="","",IF((D201="Checkout"),30,IF((D201="Stayover"),15,IF((D201="Deep clean"),60,0))))</f>
        <v/>
      </c>
    </row>
  </sheetData>
  <autoFilter ref="A1:G1"/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King, Double queen, Suite, Accessible king" sqref="C2:C201">
      <formula1>"King,Double queen,Suite,Accessible king"</formula1>
    </dataValidation>
    <dataValidation type="list" allowBlank="1" showErrorMessage="1" errorTitle="Pick from the list" error="Choose one of: Checkout, Stayover, Deep clean, Do not disturb" sqref="D2:D201">
      <formula1>"Checkout,Stayover,Deep clean,Do not disturb"</formula1>
    </dataValidation>
    <dataValidation type="list" allowBlank="1" showErrorMessage="1" errorTitle="Pick from the list" error="Choose one of: Dirty, In progress, Clean, Inspected, Out of order" sqref="F2:F201">
      <formula1>"Dirty,In progress,Clean,Inspected,Out of order"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42</v>
      </c>
      <c r="B1" s="13" t="s">
        <v>43</v>
      </c>
      <c r="C1" s="13" t="s">
        <v>44</v>
      </c>
    </row>
    <row r="2" spans="1:3" x14ac:dyDescent="0.25">
      <c r="A2" s="14" t="s">
        <v>45</v>
      </c>
      <c r="B2" s="15"/>
      <c r="C2" s="15"/>
    </row>
    <row r="3" spans="1:3" x14ac:dyDescent="0.25">
      <c r="A3" t="s">
        <v>23</v>
      </c>
      <c r="B3" s="16">
        <f>SUMIFS('Room board'!$G$2:$G$201,'Room board'!$E$2:$E$201,"Rosa")</f>
        <v>75</v>
      </c>
      <c r="C3" s="17" t="s">
        <v>46</v>
      </c>
    </row>
    <row r="4" spans="1:2" x14ac:dyDescent="0.25">
      <c r="A4" t="s">
        <v>33</v>
      </c>
      <c r="B4" s="16">
        <f>SUMIFS('Room board'!$G$2:$G$201,'Room board'!$E$2:$E$201,"Lena")</f>
        <v>105</v>
      </c>
    </row>
    <row r="5" spans="1:3" x14ac:dyDescent="0.25">
      <c r="A5" s="14" t="s">
        <v>47</v>
      </c>
      <c r="B5" s="15"/>
      <c r="C5" s="15"/>
    </row>
    <row r="6" spans="1:2" x14ac:dyDescent="0.25">
      <c r="A6" t="s">
        <v>48</v>
      </c>
      <c r="B6" s="16">
        <f>COUNTIF('Room board'!$F$2:$F$201,"Inspected")</f>
        <v>1</v>
      </c>
    </row>
    <row r="7" spans="1:2" x14ac:dyDescent="0.25">
      <c r="A7" t="s">
        <v>49</v>
      </c>
      <c r="B7" s="16">
        <f>COUNTIF('Room board'!$F$2:$F$201,"Dirty")</f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42</v>
      </c>
      <c r="B1" s="13" t="s">
        <v>43</v>
      </c>
      <c r="C1" s="13" t="s">
        <v>44</v>
      </c>
    </row>
    <row r="2" spans="1:3" x14ac:dyDescent="0.25">
      <c r="A2" s="14" t="s">
        <v>50</v>
      </c>
      <c r="B2" s="15"/>
      <c r="C2" s="15"/>
    </row>
    <row r="3" spans="1:2" x14ac:dyDescent="0.25">
      <c r="A3" t="s">
        <v>51</v>
      </c>
      <c r="B3" s="16">
        <f>COUNTA('Room board'!$A$2:$A$201)</f>
        <v>7</v>
      </c>
    </row>
    <row r="4" spans="1:3" x14ac:dyDescent="0.25">
      <c r="A4" s="14" t="s">
        <v>52</v>
      </c>
      <c r="B4" s="15"/>
      <c r="C4" s="15"/>
    </row>
    <row r="5" spans="1:2" x14ac:dyDescent="0.25">
      <c r="A5" t="s">
        <v>53</v>
      </c>
      <c r="B5" s="16">
        <f>COUNTIF('Room board'!$F$2:$F$201,"Dirty")</f>
        <v>3</v>
      </c>
    </row>
    <row r="6" spans="1:2" x14ac:dyDescent="0.25">
      <c r="A6" t="s">
        <v>54</v>
      </c>
      <c r="B6" s="16">
        <f>COUNTIF('Room board'!$F$2:$F$201,"In progress")</f>
        <v>1</v>
      </c>
    </row>
    <row r="7" spans="1:2" x14ac:dyDescent="0.25">
      <c r="A7" t="s">
        <v>55</v>
      </c>
      <c r="B7" s="16">
        <f>COUNTIF('Room board'!$F$2:$F$201,"Clean")</f>
        <v>1</v>
      </c>
    </row>
    <row r="8" spans="1:2" x14ac:dyDescent="0.25">
      <c r="A8" t="s">
        <v>56</v>
      </c>
      <c r="B8" s="16">
        <f>COUNTIF('Room board'!$F$2:$F$201,"Inspected")</f>
        <v>1</v>
      </c>
    </row>
    <row r="9" spans="1:2" x14ac:dyDescent="0.25">
      <c r="A9" t="s">
        <v>57</v>
      </c>
      <c r="B9" s="16">
        <f>COUNTIF('Room board'!$F$2:$F$201,"Out of order")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Room board</vt:lpstr>
      <vt:lpstr>Workload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