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ues" state="visible" r:id="rId5"/>
    <sheet sheetId="3" name="Settings &amp; totals" state="visible" r:id="rId6"/>
  </sheets>
  <calcPr calcId="171027" fullCalcOnLoad="1"/>
</workbook>
</file>

<file path=xl/sharedStrings.xml><?xml version="1.0" encoding="utf-8"?>
<sst xmlns="http://schemas.openxmlformats.org/spreadsheetml/2006/main" count="53" uniqueCount="49">
  <si>
    <t>HOA Dues Tracker</t>
  </si>
  <si>
    <t>A free dues tracker for HOA management: track assessments by unit with paid, balance, and delinquency status in Google Sheets or Excel.</t>
  </si>
  <si>
    <t>Quick start</t>
  </si>
  <si>
    <t>Open the Dues tab and replace the sample rows with your own — one row per entry. Formulas fill in automatically for new rows.</t>
  </si>
  <si>
    <t>Add a row per unit per billing period and record payments as they arrive. Late fees apply automatically after the grace period.</t>
  </si>
  <si>
    <t>Standing turns amber once late and red at 60+ days. Set the fee and grace period from your governing documents on the Settings &amp; totals tab.</t>
  </si>
  <si>
    <t>Due date turns red once the date has passed.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</si>
  <si>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</si>
  <si>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</si>
  <si>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</si>
  <si>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</si>
  <si>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</si>
  <si>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</si>
  <si>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</si>
  <si>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Unit</t>
  </si>
  <si>
    <t>Owner</t>
  </si>
  <si>
    <t>Period</t>
  </si>
  <si>
    <t>Dues</t>
  </si>
  <si>
    <t>Due date</t>
  </si>
  <si>
    <t>Amount paid</t>
  </si>
  <si>
    <t>Late fee</t>
  </si>
  <si>
    <t>Balance</t>
  </si>
  <si>
    <t>Standing</t>
  </si>
  <si>
    <t>101</t>
  </si>
  <si>
    <t>Alvarez</t>
  </si>
  <si>
    <t>Q4</t>
  </si>
  <si>
    <t>102</t>
  </si>
  <si>
    <t>Brooks</t>
  </si>
  <si>
    <t>103</t>
  </si>
  <si>
    <t>Chen</t>
  </si>
  <si>
    <t>104</t>
  </si>
  <si>
    <t>Delaney</t>
  </si>
  <si>
    <t>Q3</t>
  </si>
  <si>
    <t>201</t>
  </si>
  <si>
    <t>Eriksen</t>
  </si>
  <si>
    <t>202</t>
  </si>
  <si>
    <t>Foster</t>
  </si>
  <si>
    <t>Item</t>
  </si>
  <si>
    <t>Value</t>
  </si>
  <si>
    <t>Notes</t>
  </si>
  <si>
    <t>Settings</t>
  </si>
  <si>
    <t>Late fee amount</t>
  </si>
  <si>
    <t>Per your governing documents.</t>
  </si>
  <si>
    <t>Grace period (days)</t>
  </si>
  <si>
    <t>Totals</t>
  </si>
  <si>
    <t>Dues billed</t>
  </si>
  <si>
    <t>Collected</t>
  </si>
  <si>
    <t>Outstanding incl. late fees</t>
  </si>
  <si>
    <t>Delinquent units (60+ days)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</si>
</sst>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3" fontId="0" fillId="2" borderId="1" xfId="0" applyNumberFormat="1" applyFill="1" applyBorder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3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8" width="14" customWidth="1"/>
    <col min="9" max="9" width="24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t="s">
        <v>23</v>
      </c>
      <c r="B2" t="s">
        <v>24</v>
      </c>
      <c r="C2" t="s">
        <v>25</v>
      </c>
      <c r="D2" s="11">
        <v>525</v>
      </c>
      <c r="E2" s="12">
        <v>46296</v>
      </c>
      <c r="F2" s="11">
        <v>525</v>
      </c>
      <c r="G2" s="13">
        <f>IF($A2="","",IF(AND((TODAY()&gt;(E2+'Settings &amp; totals'!$B$4)),(F2&lt;D2)),'Settings &amp; totals'!$B$3,0))</f>
        <v>0</v>
      </c>
      <c r="H2" s="13">
        <f>IF($A2="","",((D2+G2)-F2))</f>
        <v>0</v>
      </c>
      <c r="I2" s="14" t="str">
        <f>IF($A2="","",IF((H2&lt;=0),"Paid",IF((TODAY()&gt;(E2+60)),"Delinquent",IF((TODAY()&gt;E2),"Late","Open"))))</f>
        <v>Paid</v>
      </c>
    </row>
    <row r="3" spans="1:9" x14ac:dyDescent="0.25">
      <c r="A3" t="s">
        <v>26</v>
      </c>
      <c r="B3" t="s">
        <v>27</v>
      </c>
      <c r="C3" t="s">
        <v>25</v>
      </c>
      <c r="D3" s="11">
        <v>525</v>
      </c>
      <c r="E3" s="12">
        <v>46296</v>
      </c>
      <c r="F3" s="11">
        <v>0</v>
      </c>
      <c r="G3" s="13">
        <f>IF($A3="","",IF(AND((TODAY()&gt;(E3+'Settings &amp; totals'!$B$4)),(F3&lt;D3)),'Settings &amp; totals'!$B$3,0))</f>
        <v>0</v>
      </c>
      <c r="H3" s="13">
        <f>IF($A3="","",((D3+G3)-F3))</f>
        <v>525</v>
      </c>
      <c r="I3" s="14" t="str">
        <f>IF($A3="","",IF((H3&lt;=0),"Paid",IF((TODAY()&gt;(E3+60)),"Delinquent",IF((TODAY()&gt;E3),"Late","Open"))))</f>
        <v>Late</v>
      </c>
    </row>
    <row r="4" spans="1:9" x14ac:dyDescent="0.25">
      <c r="A4" t="s">
        <v>28</v>
      </c>
      <c r="B4" t="s">
        <v>29</v>
      </c>
      <c r="C4" t="s">
        <v>25</v>
      </c>
      <c r="D4" s="11">
        <v>525</v>
      </c>
      <c r="E4" s="12">
        <v>46296</v>
      </c>
      <c r="F4" s="11">
        <v>300</v>
      </c>
      <c r="G4" s="13">
        <f>IF($A4="","",IF(AND((TODAY()&gt;(E4+'Settings &amp; totals'!$B$4)),(F4&lt;D4)),'Settings &amp; totals'!$B$3,0))</f>
        <v>0</v>
      </c>
      <c r="H4" s="13">
        <f>IF($A4="","",((D4+G4)-F4))</f>
        <v>225</v>
      </c>
      <c r="I4" s="14" t="str">
        <f>IF($A4="","",IF((H4&lt;=0),"Paid",IF((TODAY()&gt;(E4+60)),"Delinquent",IF((TODAY()&gt;E4),"Late","Open"))))</f>
        <v>Late</v>
      </c>
    </row>
    <row r="5" spans="1:9" x14ac:dyDescent="0.25">
      <c r="A5" t="s">
        <v>30</v>
      </c>
      <c r="B5" t="s">
        <v>31</v>
      </c>
      <c r="C5" t="s">
        <v>32</v>
      </c>
      <c r="D5" s="11">
        <v>525</v>
      </c>
      <c r="E5" s="12">
        <v>46204</v>
      </c>
      <c r="F5" s="11">
        <v>0</v>
      </c>
      <c r="G5" s="13">
        <f>IF($A5="","",IF(AND((TODAY()&gt;(E5+'Settings &amp; totals'!$B$4)),(F5&lt;D5)),'Settings &amp; totals'!$B$3,0))</f>
        <v>25</v>
      </c>
      <c r="H5" s="13">
        <f>IF($A5="","",((D5+G5)-F5))</f>
        <v>550</v>
      </c>
      <c r="I5" s="14" t="str">
        <f>IF($A5="","",IF((H5&lt;=0),"Paid",IF((TODAY()&gt;(E5+60)),"Delinquent",IF((TODAY()&gt;E5),"Late","Open"))))</f>
        <v>Delinquent</v>
      </c>
    </row>
    <row r="6" spans="1:9" x14ac:dyDescent="0.25">
      <c r="A6" t="s">
        <v>33</v>
      </c>
      <c r="B6" t="s">
        <v>34</v>
      </c>
      <c r="C6" t="s">
        <v>25</v>
      </c>
      <c r="D6" s="11">
        <v>525</v>
      </c>
      <c r="E6" s="12">
        <v>46296</v>
      </c>
      <c r="F6" s="11">
        <v>525</v>
      </c>
      <c r="G6" s="13">
        <f>IF($A6="","",IF(AND((TODAY()&gt;(E6+'Settings &amp; totals'!$B$4)),(F6&lt;D6)),'Settings &amp; totals'!$B$3,0))</f>
        <v>0</v>
      </c>
      <c r="H6" s="13">
        <f>IF($A6="","",((D6+G6)-F6))</f>
        <v>0</v>
      </c>
      <c r="I6" s="14" t="str">
        <f>IF($A6="","",IF((H6&lt;=0),"Paid",IF((TODAY()&gt;(E6+60)),"Delinquent",IF((TODAY()&gt;E6),"Late","Open"))))</f>
        <v>Paid</v>
      </c>
    </row>
    <row r="7" spans="1:9" x14ac:dyDescent="0.25">
      <c r="A7" t="s">
        <v>35</v>
      </c>
      <c r="B7" t="s">
        <v>36</v>
      </c>
      <c r="C7" t="s">
        <v>25</v>
      </c>
      <c r="D7" s="11">
        <v>525</v>
      </c>
      <c r="E7" s="12">
        <v>46326</v>
      </c>
      <c r="F7" s="11">
        <v>0</v>
      </c>
      <c r="G7" s="13">
        <f>IF($A7="","",IF(AND((TODAY()&gt;(E7+'Settings &amp; totals'!$B$4)),(F7&lt;D7)),'Settings &amp; totals'!$B$3,0))</f>
        <v>0</v>
      </c>
      <c r="H7" s="13">
        <f>IF($A7="","",((D7+G7)-F7))</f>
        <v>525</v>
      </c>
      <c r="I7" s="14" t="str">
        <f>IF($A7="","",IF((H7&lt;=0),"Paid",IF((TODAY()&gt;(E7+60)),"Delinquent",IF((TODAY()&gt;E7),"Late","Open"))))</f>
        <v>Open</v>
      </c>
    </row>
    <row r="8" spans="1:9" x14ac:dyDescent="0.25">
      <c r="D8" s="11"/>
      <c r="E8" s="12"/>
      <c r="F8" s="11"/>
      <c r="G8" s="13" t="str">
        <f>IF($A8="","",IF(AND((TODAY()&gt;(E8+'Settings &amp; totals'!$B$4)),(F8&lt;D8)),'Settings &amp; totals'!$B$3,0))</f>
        <v/>
      </c>
      <c r="H8" s="13" t="str">
        <f>IF($A8="","",((D8+G8)-F8))</f>
        <v/>
      </c>
      <c r="I8" s="14" t="str">
        <f>IF($A8="","",IF((H8&lt;=0),"Paid",IF((TODAY()&gt;(E8+60)),"Delinquent",IF((TODAY()&gt;E8),"Late","Open"))))</f>
        <v/>
      </c>
    </row>
    <row r="9" spans="1:9" x14ac:dyDescent="0.25">
      <c r="D9" s="11"/>
      <c r="E9" s="12"/>
      <c r="F9" s="11"/>
      <c r="G9" s="13" t="str">
        <f>IF($A9="","",IF(AND((TODAY()&gt;(E9+'Settings &amp; totals'!$B$4)),(F9&lt;D9)),'Settings &amp; totals'!$B$3,0))</f>
        <v/>
      </c>
      <c r="H9" s="13" t="str">
        <f>IF($A9="","",((D9+G9)-F9))</f>
        <v/>
      </c>
      <c r="I9" s="14" t="str">
        <f>IF($A9="","",IF((H9&lt;=0),"Paid",IF((TODAY()&gt;(E9+60)),"Delinquent",IF((TODAY()&gt;E9),"Late","Open"))))</f>
        <v/>
      </c>
    </row>
    <row r="10" spans="1:9" x14ac:dyDescent="0.25">
      <c r="D10" s="11"/>
      <c r="E10" s="12"/>
      <c r="F10" s="11"/>
      <c r="G10" s="13" t="str">
        <f>IF($A10="","",IF(AND((TODAY()&gt;(E10+'Settings &amp; totals'!$B$4)),(F10&lt;D10)),'Settings &amp; totals'!$B$3,0))</f>
        <v/>
      </c>
      <c r="H10" s="13" t="str">
        <f>IF($A10="","",((D10+G10)-F10))</f>
        <v/>
      </c>
      <c r="I10" s="14" t="str">
        <f>IF($A10="","",IF((H10&lt;=0),"Paid",IF((TODAY()&gt;(E10+60)),"Delinquent",IF((TODAY()&gt;E10),"Late","Open"))))</f>
        <v/>
      </c>
    </row>
    <row r="11" spans="1:9" x14ac:dyDescent="0.25">
      <c r="D11" s="11"/>
      <c r="E11" s="12"/>
      <c r="F11" s="11"/>
      <c r="G11" s="13" t="str">
        <f>IF($A11="","",IF(AND((TODAY()&gt;(E11+'Settings &amp; totals'!$B$4)),(F11&lt;D11)),'Settings &amp; totals'!$B$3,0))</f>
        <v/>
      </c>
      <c r="H11" s="13" t="str">
        <f>IF($A11="","",((D11+G11)-F11))</f>
        <v/>
      </c>
      <c r="I11" s="14" t="str">
        <f>IF($A11="","",IF((H11&lt;=0),"Paid",IF((TODAY()&gt;(E11+60)),"Delinquent",IF((TODAY()&gt;E11),"Late","Open"))))</f>
        <v/>
      </c>
    </row>
    <row r="12" spans="1:9" x14ac:dyDescent="0.25">
      <c r="D12" s="11"/>
      <c r="E12" s="12"/>
      <c r="F12" s="11"/>
      <c r="G12" s="13" t="str">
        <f>IF($A12="","",IF(AND((TODAY()&gt;(E12+'Settings &amp; totals'!$B$4)),(F12&lt;D12)),'Settings &amp; totals'!$B$3,0))</f>
        <v/>
      </c>
      <c r="H12" s="13" t="str">
        <f>IF($A12="","",((D12+G12)-F12))</f>
        <v/>
      </c>
      <c r="I12" s="14" t="str">
        <f>IF($A12="","",IF((H12&lt;=0),"Paid",IF((TODAY()&gt;(E12+60)),"Delinquent",IF((TODAY()&gt;E12),"Late","Open"))))</f>
        <v/>
      </c>
    </row>
    <row r="13" spans="1:9" x14ac:dyDescent="0.25">
      <c r="D13" s="11"/>
      <c r="E13" s="12"/>
      <c r="F13" s="11"/>
      <c r="G13" s="13" t="str">
        <f>IF($A13="","",IF(AND((TODAY()&gt;(E13+'Settings &amp; totals'!$B$4)),(F13&lt;D13)),'Settings &amp; totals'!$B$3,0))</f>
        <v/>
      </c>
      <c r="H13" s="13" t="str">
        <f>IF($A13="","",((D13+G13)-F13))</f>
        <v/>
      </c>
      <c r="I13" s="14" t="str">
        <f>IF($A13="","",IF((H13&lt;=0),"Paid",IF((TODAY()&gt;(E13+60)),"Delinquent",IF((TODAY()&gt;E13),"Late","Open"))))</f>
        <v/>
      </c>
    </row>
    <row r="14" spans="1:9" x14ac:dyDescent="0.25">
      <c r="D14" s="11"/>
      <c r="E14" s="12"/>
      <c r="F14" s="11"/>
      <c r="G14" s="13" t="str">
        <f>IF($A14="","",IF(AND((TODAY()&gt;(E14+'Settings &amp; totals'!$B$4)),(F14&lt;D14)),'Settings &amp; totals'!$B$3,0))</f>
        <v/>
      </c>
      <c r="H14" s="13" t="str">
        <f>IF($A14="","",((D14+G14)-F14))</f>
        <v/>
      </c>
      <c r="I14" s="14" t="str">
        <f>IF($A14="","",IF((H14&lt;=0),"Paid",IF((TODAY()&gt;(E14+60)),"Delinquent",IF((TODAY()&gt;E14),"Late","Open"))))</f>
        <v/>
      </c>
    </row>
    <row r="15" spans="1:9" x14ac:dyDescent="0.25">
      <c r="D15" s="11"/>
      <c r="E15" s="12"/>
      <c r="F15" s="11"/>
      <c r="G15" s="13" t="str">
        <f>IF($A15="","",IF(AND((TODAY()&gt;(E15+'Settings &amp; totals'!$B$4)),(F15&lt;D15)),'Settings &amp; totals'!$B$3,0))</f>
        <v/>
      </c>
      <c r="H15" s="13" t="str">
        <f>IF($A15="","",((D15+G15)-F15))</f>
        <v/>
      </c>
      <c r="I15" s="14" t="str">
        <f>IF($A15="","",IF((H15&lt;=0),"Paid",IF((TODAY()&gt;(E15+60)),"Delinquent",IF((TODAY()&gt;E15),"Late","Open"))))</f>
        <v/>
      </c>
    </row>
    <row r="16" spans="1:9" x14ac:dyDescent="0.25">
      <c r="D16" s="11"/>
      <c r="E16" s="12"/>
      <c r="F16" s="11"/>
      <c r="G16" s="13" t="str">
        <f>IF($A16="","",IF(AND((TODAY()&gt;(E16+'Settings &amp; totals'!$B$4)),(F16&lt;D16)),'Settings &amp; totals'!$B$3,0))</f>
        <v/>
      </c>
      <c r="H16" s="13" t="str">
        <f>IF($A16="","",((D16+G16)-F16))</f>
        <v/>
      </c>
      <c r="I16" s="14" t="str">
        <f>IF($A16="","",IF((H16&lt;=0),"Paid",IF((TODAY()&gt;(E16+60)),"Delinquent",IF((TODAY()&gt;E16),"Late","Open"))))</f>
        <v/>
      </c>
    </row>
    <row r="17" spans="1:9" x14ac:dyDescent="0.25">
      <c r="D17" s="11"/>
      <c r="E17" s="12"/>
      <c r="F17" s="11"/>
      <c r="G17" s="13" t="str">
        <f>IF($A17="","",IF(AND((TODAY()&gt;(E17+'Settings &amp; totals'!$B$4)),(F17&lt;D17)),'Settings &amp; totals'!$B$3,0))</f>
        <v/>
      </c>
      <c r="H17" s="13" t="str">
        <f>IF($A17="","",((D17+G17)-F17))</f>
        <v/>
      </c>
      <c r="I17" s="14" t="str">
        <f>IF($A17="","",IF((H17&lt;=0),"Paid",IF((TODAY()&gt;(E17+60)),"Delinquent",IF((TODAY()&gt;E17),"Late","Open"))))</f>
        <v/>
      </c>
    </row>
    <row r="18" spans="1:9" x14ac:dyDescent="0.25">
      <c r="D18" s="11"/>
      <c r="E18" s="12"/>
      <c r="F18" s="11"/>
      <c r="G18" s="13" t="str">
        <f>IF($A18="","",IF(AND((TODAY()&gt;(E18+'Settings &amp; totals'!$B$4)),(F18&lt;D18)),'Settings &amp; totals'!$B$3,0))</f>
        <v/>
      </c>
      <c r="H18" s="13" t="str">
        <f>IF($A18="","",((D18+G18)-F18))</f>
        <v/>
      </c>
      <c r="I18" s="14" t="str">
        <f>IF($A18="","",IF((H18&lt;=0),"Paid",IF((TODAY()&gt;(E18+60)),"Delinquent",IF((TODAY()&gt;E18),"Late","Open"))))</f>
        <v/>
      </c>
    </row>
    <row r="19" spans="1:9" x14ac:dyDescent="0.25">
      <c r="D19" s="11"/>
      <c r="E19" s="12"/>
      <c r="F19" s="11"/>
      <c r="G19" s="13" t="str">
        <f>IF($A19="","",IF(AND((TODAY()&gt;(E19+'Settings &amp; totals'!$B$4)),(F19&lt;D19)),'Settings &amp; totals'!$B$3,0))</f>
        <v/>
      </c>
      <c r="H19" s="13" t="str">
        <f>IF($A19="","",((D19+G19)-F19))</f>
        <v/>
      </c>
      <c r="I19" s="14" t="str">
        <f>IF($A19="","",IF((H19&lt;=0),"Paid",IF((TODAY()&gt;(E19+60)),"Delinquent",IF((TODAY()&gt;E19),"Late","Open"))))</f>
        <v/>
      </c>
    </row>
    <row r="20" spans="1:9" x14ac:dyDescent="0.25">
      <c r="D20" s="11"/>
      <c r="E20" s="12"/>
      <c r="F20" s="11"/>
      <c r="G20" s="13" t="str">
        <f>IF($A20="","",IF(AND((TODAY()&gt;(E20+'Settings &amp; totals'!$B$4)),(F20&lt;D20)),'Settings &amp; totals'!$B$3,0))</f>
        <v/>
      </c>
      <c r="H20" s="13" t="str">
        <f>IF($A20="","",((D20+G20)-F20))</f>
        <v/>
      </c>
      <c r="I20" s="14" t="str">
        <f>IF($A20="","",IF((H20&lt;=0),"Paid",IF((TODAY()&gt;(E20+60)),"Delinquent",IF((TODAY()&gt;E20),"Late","Open"))))</f>
        <v/>
      </c>
    </row>
    <row r="21" spans="1:9" x14ac:dyDescent="0.25">
      <c r="D21" s="11"/>
      <c r="E21" s="12"/>
      <c r="F21" s="11"/>
      <c r="G21" s="13" t="str">
        <f>IF($A21="","",IF(AND((TODAY()&gt;(E21+'Settings &amp; totals'!$B$4)),(F21&lt;D21)),'Settings &amp; totals'!$B$3,0))</f>
        <v/>
      </c>
      <c r="H21" s="13" t="str">
        <f>IF($A21="","",((D21+G21)-F21))</f>
        <v/>
      </c>
      <c r="I21" s="14" t="str">
        <f>IF($A21="","",IF((H21&lt;=0),"Paid",IF((TODAY()&gt;(E21+60)),"Delinquent",IF((TODAY()&gt;E21),"Late","Open"))))</f>
        <v/>
      </c>
    </row>
    <row r="22" spans="1:9" x14ac:dyDescent="0.25">
      <c r="D22" s="11"/>
      <c r="E22" s="12"/>
      <c r="F22" s="11"/>
      <c r="G22" s="13" t="str">
        <f>IF($A22="","",IF(AND((TODAY()&gt;(E22+'Settings &amp; totals'!$B$4)),(F22&lt;D22)),'Settings &amp; totals'!$B$3,0))</f>
        <v/>
      </c>
      <c r="H22" s="13" t="str">
        <f>IF($A22="","",((D22+G22)-F22))</f>
        <v/>
      </c>
      <c r="I22" s="14" t="str">
        <f>IF($A22="","",IF((H22&lt;=0),"Paid",IF((TODAY()&gt;(E22+60)),"Delinquent",IF((TODAY()&gt;E22),"Late","Open"))))</f>
        <v/>
      </c>
    </row>
    <row r="23" spans="1:9" x14ac:dyDescent="0.25">
      <c r="D23" s="11"/>
      <c r="E23" s="12"/>
      <c r="F23" s="11"/>
      <c r="G23" s="13" t="str">
        <f>IF($A23="","",IF(AND((TODAY()&gt;(E23+'Settings &amp; totals'!$B$4)),(F23&lt;D23)),'Settings &amp; totals'!$B$3,0))</f>
        <v/>
      </c>
      <c r="H23" s="13" t="str">
        <f>IF($A23="","",((D23+G23)-F23))</f>
        <v/>
      </c>
      <c r="I23" s="14" t="str">
        <f>IF($A23="","",IF((H23&lt;=0),"Paid",IF((TODAY()&gt;(E23+60)),"Delinquent",IF((TODAY()&gt;E23),"Late","Open"))))</f>
        <v/>
      </c>
    </row>
    <row r="24" spans="1:9" x14ac:dyDescent="0.25">
      <c r="D24" s="11"/>
      <c r="E24" s="12"/>
      <c r="F24" s="11"/>
      <c r="G24" s="13" t="str">
        <f>IF($A24="","",IF(AND((TODAY()&gt;(E24+'Settings &amp; totals'!$B$4)),(F24&lt;D24)),'Settings &amp; totals'!$B$3,0))</f>
        <v/>
      </c>
      <c r="H24" s="13" t="str">
        <f>IF($A24="","",((D24+G24)-F24))</f>
        <v/>
      </c>
      <c r="I24" s="14" t="str">
        <f>IF($A24="","",IF((H24&lt;=0),"Paid",IF((TODAY()&gt;(E24+60)),"Delinquent",IF((TODAY()&gt;E24),"Late","Open"))))</f>
        <v/>
      </c>
    </row>
    <row r="25" spans="1:9" x14ac:dyDescent="0.25">
      <c r="D25" s="11"/>
      <c r="E25" s="12"/>
      <c r="F25" s="11"/>
      <c r="G25" s="13" t="str">
        <f>IF($A25="","",IF(AND((TODAY()&gt;(E25+'Settings &amp; totals'!$B$4)),(F25&lt;D25)),'Settings &amp; totals'!$B$3,0))</f>
        <v/>
      </c>
      <c r="H25" s="13" t="str">
        <f>IF($A25="","",((D25+G25)-F25))</f>
        <v/>
      </c>
      <c r="I25" s="14" t="str">
        <f>IF($A25="","",IF((H25&lt;=0),"Paid",IF((TODAY()&gt;(E25+60)),"Delinquent",IF((TODAY()&gt;E25),"Late","Open"))))</f>
        <v/>
      </c>
    </row>
    <row r="26" spans="1:9" x14ac:dyDescent="0.25">
      <c r="D26" s="11"/>
      <c r="E26" s="12"/>
      <c r="F26" s="11"/>
      <c r="G26" s="13" t="str">
        <f>IF($A26="","",IF(AND((TODAY()&gt;(E26+'Settings &amp; totals'!$B$4)),(F26&lt;D26)),'Settings &amp; totals'!$B$3,0))</f>
        <v/>
      </c>
      <c r="H26" s="13" t="str">
        <f>IF($A26="","",((D26+G26)-F26))</f>
        <v/>
      </c>
      <c r="I26" s="14" t="str">
        <f>IF($A26="","",IF((H26&lt;=0),"Paid",IF((TODAY()&gt;(E26+60)),"Delinquent",IF((TODAY()&gt;E26),"Late","Open"))))</f>
        <v/>
      </c>
    </row>
    <row r="27" spans="1:9" x14ac:dyDescent="0.25">
      <c r="D27" s="11"/>
      <c r="E27" s="12"/>
      <c r="F27" s="11"/>
      <c r="G27" s="13" t="str">
        <f>IF($A27="","",IF(AND((TODAY()&gt;(E27+'Settings &amp; totals'!$B$4)),(F27&lt;D27)),'Settings &amp; totals'!$B$3,0))</f>
        <v/>
      </c>
      <c r="H27" s="13" t="str">
        <f>IF($A27="","",((D27+G27)-F27))</f>
        <v/>
      </c>
      <c r="I27" s="14" t="str">
        <f>IF($A27="","",IF((H27&lt;=0),"Paid",IF((TODAY()&gt;(E27+60)),"Delinquent",IF((TODAY()&gt;E27),"Late","Open"))))</f>
        <v/>
      </c>
    </row>
    <row r="28" spans="1:9" x14ac:dyDescent="0.25">
      <c r="D28" s="11"/>
      <c r="E28" s="12"/>
      <c r="F28" s="11"/>
      <c r="G28" s="13" t="str">
        <f>IF($A28="","",IF(AND((TODAY()&gt;(E28+'Settings &amp; totals'!$B$4)),(F28&lt;D28)),'Settings &amp; totals'!$B$3,0))</f>
        <v/>
      </c>
      <c r="H28" s="13" t="str">
        <f>IF($A28="","",((D28+G28)-F28))</f>
        <v/>
      </c>
      <c r="I28" s="14" t="str">
        <f>IF($A28="","",IF((H28&lt;=0),"Paid",IF((TODAY()&gt;(E28+60)),"Delinquent",IF((TODAY()&gt;E28),"Late","Open"))))</f>
        <v/>
      </c>
    </row>
    <row r="29" spans="1:9" x14ac:dyDescent="0.25">
      <c r="D29" s="11"/>
      <c r="E29" s="12"/>
      <c r="F29" s="11"/>
      <c r="G29" s="13" t="str">
        <f>IF($A29="","",IF(AND((TODAY()&gt;(E29+'Settings &amp; totals'!$B$4)),(F29&lt;D29)),'Settings &amp; totals'!$B$3,0))</f>
        <v/>
      </c>
      <c r="H29" s="13" t="str">
        <f>IF($A29="","",((D29+G29)-F29))</f>
        <v/>
      </c>
      <c r="I29" s="14" t="str">
        <f>IF($A29="","",IF((H29&lt;=0),"Paid",IF((TODAY()&gt;(E29+60)),"Delinquent",IF((TODAY()&gt;E29),"Late","Open"))))</f>
        <v/>
      </c>
    </row>
    <row r="30" spans="1:9" x14ac:dyDescent="0.25">
      <c r="D30" s="11"/>
      <c r="E30" s="12"/>
      <c r="F30" s="11"/>
      <c r="G30" s="13" t="str">
        <f>IF($A30="","",IF(AND((TODAY()&gt;(E30+'Settings &amp; totals'!$B$4)),(F30&lt;D30)),'Settings &amp; totals'!$B$3,0))</f>
        <v/>
      </c>
      <c r="H30" s="13" t="str">
        <f>IF($A30="","",((D30+G30)-F30))</f>
        <v/>
      </c>
      <c r="I30" s="14" t="str">
        <f>IF($A30="","",IF((H30&lt;=0),"Paid",IF((TODAY()&gt;(E30+60)),"Delinquent",IF((TODAY()&gt;E30),"Late","Open"))))</f>
        <v/>
      </c>
    </row>
    <row r="31" spans="1:9" x14ac:dyDescent="0.25">
      <c r="D31" s="11"/>
      <c r="E31" s="12"/>
      <c r="F31" s="11"/>
      <c r="G31" s="13" t="str">
        <f>IF($A31="","",IF(AND((TODAY()&gt;(E31+'Settings &amp; totals'!$B$4)),(F31&lt;D31)),'Settings &amp; totals'!$B$3,0))</f>
        <v/>
      </c>
      <c r="H31" s="13" t="str">
        <f>IF($A31="","",((D31+G31)-F31))</f>
        <v/>
      </c>
      <c r="I31" s="14" t="str">
        <f>IF($A31="","",IF((H31&lt;=0),"Paid",IF((TODAY()&gt;(E31+60)),"Delinquent",IF((TODAY()&gt;E31),"Late","Open"))))</f>
        <v/>
      </c>
    </row>
    <row r="32" spans="1:9" x14ac:dyDescent="0.25">
      <c r="D32" s="11"/>
      <c r="E32" s="12"/>
      <c r="F32" s="11"/>
      <c r="G32" s="13" t="str">
        <f>IF($A32="","",IF(AND((TODAY()&gt;(E32+'Settings &amp; totals'!$B$4)),(F32&lt;D32)),'Settings &amp; totals'!$B$3,0))</f>
        <v/>
      </c>
      <c r="H32" s="13" t="str">
        <f>IF($A32="","",((D32+G32)-F32))</f>
        <v/>
      </c>
      <c r="I32" s="14" t="str">
        <f>IF($A32="","",IF((H32&lt;=0),"Paid",IF((TODAY()&gt;(E32+60)),"Delinquent",IF((TODAY()&gt;E32),"Late","Open"))))</f>
        <v/>
      </c>
    </row>
    <row r="33" spans="1:9" x14ac:dyDescent="0.25">
      <c r="D33" s="11"/>
      <c r="E33" s="12"/>
      <c r="F33" s="11"/>
      <c r="G33" s="13" t="str">
        <f>IF($A33="","",IF(AND((TODAY()&gt;(E33+'Settings &amp; totals'!$B$4)),(F33&lt;D33)),'Settings &amp; totals'!$B$3,0))</f>
        <v/>
      </c>
      <c r="H33" s="13" t="str">
        <f>IF($A33="","",((D33+G33)-F33))</f>
        <v/>
      </c>
      <c r="I33" s="14" t="str">
        <f>IF($A33="","",IF((H33&lt;=0),"Paid",IF((TODAY()&gt;(E33+60)),"Delinquent",IF((TODAY()&gt;E33),"Late","Open"))))</f>
        <v/>
      </c>
    </row>
    <row r="34" spans="1:9" x14ac:dyDescent="0.25">
      <c r="D34" s="11"/>
      <c r="E34" s="12"/>
      <c r="F34" s="11"/>
      <c r="G34" s="13" t="str">
        <f>IF($A34="","",IF(AND((TODAY()&gt;(E34+'Settings &amp; totals'!$B$4)),(F34&lt;D34)),'Settings &amp; totals'!$B$3,0))</f>
        <v/>
      </c>
      <c r="H34" s="13" t="str">
        <f>IF($A34="","",((D34+G34)-F34))</f>
        <v/>
      </c>
      <c r="I34" s="14" t="str">
        <f>IF($A34="","",IF((H34&lt;=0),"Paid",IF((TODAY()&gt;(E34+60)),"Delinquent",IF((TODAY()&gt;E34),"Late","Open"))))</f>
        <v/>
      </c>
    </row>
    <row r="35" spans="1:9" x14ac:dyDescent="0.25">
      <c r="D35" s="11"/>
      <c r="E35" s="12"/>
      <c r="F35" s="11"/>
      <c r="G35" s="13" t="str">
        <f>IF($A35="","",IF(AND((TODAY()&gt;(E35+'Settings &amp; totals'!$B$4)),(F35&lt;D35)),'Settings &amp; totals'!$B$3,0))</f>
        <v/>
      </c>
      <c r="H35" s="13" t="str">
        <f>IF($A35="","",((D35+G35)-F35))</f>
        <v/>
      </c>
      <c r="I35" s="14" t="str">
        <f>IF($A35="","",IF((H35&lt;=0),"Paid",IF((TODAY()&gt;(E35+60)),"Delinquent",IF((TODAY()&gt;E35),"Late","Open"))))</f>
        <v/>
      </c>
    </row>
    <row r="36" spans="1:9" x14ac:dyDescent="0.25">
      <c r="D36" s="11"/>
      <c r="E36" s="12"/>
      <c r="F36" s="11"/>
      <c r="G36" s="13" t="str">
        <f>IF($A36="","",IF(AND((TODAY()&gt;(E36+'Settings &amp; totals'!$B$4)),(F36&lt;D36)),'Settings &amp; totals'!$B$3,0))</f>
        <v/>
      </c>
      <c r="H36" s="13" t="str">
        <f>IF($A36="","",((D36+G36)-F36))</f>
        <v/>
      </c>
      <c r="I36" s="14" t="str">
        <f>IF($A36="","",IF((H36&lt;=0),"Paid",IF((TODAY()&gt;(E36+60)),"Delinquent",IF((TODAY()&gt;E36),"Late","Open"))))</f>
        <v/>
      </c>
    </row>
    <row r="37" spans="1:9" x14ac:dyDescent="0.25">
      <c r="D37" s="11"/>
      <c r="E37" s="12"/>
      <c r="F37" s="11"/>
      <c r="G37" s="13" t="str">
        <f>IF($A37="","",IF(AND((TODAY()&gt;(E37+'Settings &amp; totals'!$B$4)),(F37&lt;D37)),'Settings &amp; totals'!$B$3,0))</f>
        <v/>
      </c>
      <c r="H37" s="13" t="str">
        <f>IF($A37="","",((D37+G37)-F37))</f>
        <v/>
      </c>
      <c r="I37" s="14" t="str">
        <f>IF($A37="","",IF((H37&lt;=0),"Paid",IF((TODAY()&gt;(E37+60)),"Delinquent",IF((TODAY()&gt;E37),"Late","Open"))))</f>
        <v/>
      </c>
    </row>
    <row r="38" spans="1:9" x14ac:dyDescent="0.25">
      <c r="D38" s="11"/>
      <c r="E38" s="12"/>
      <c r="F38" s="11"/>
      <c r="G38" s="13" t="str">
        <f>IF($A38="","",IF(AND((TODAY()&gt;(E38+'Settings &amp; totals'!$B$4)),(F38&lt;D38)),'Settings &amp; totals'!$B$3,0))</f>
        <v/>
      </c>
      <c r="H38" s="13" t="str">
        <f>IF($A38="","",((D38+G38)-F38))</f>
        <v/>
      </c>
      <c r="I38" s="14" t="str">
        <f>IF($A38="","",IF((H38&lt;=0),"Paid",IF((TODAY()&gt;(E38+60)),"Delinquent",IF((TODAY()&gt;E38),"Late","Open"))))</f>
        <v/>
      </c>
    </row>
    <row r="39" spans="1:9" x14ac:dyDescent="0.25">
      <c r="D39" s="11"/>
      <c r="E39" s="12"/>
      <c r="F39" s="11"/>
      <c r="G39" s="13" t="str">
        <f>IF($A39="","",IF(AND((TODAY()&gt;(E39+'Settings &amp; totals'!$B$4)),(F39&lt;D39)),'Settings &amp; totals'!$B$3,0))</f>
        <v/>
      </c>
      <c r="H39" s="13" t="str">
        <f>IF($A39="","",((D39+G39)-F39))</f>
        <v/>
      </c>
      <c r="I39" s="14" t="str">
        <f>IF($A39="","",IF((H39&lt;=0),"Paid",IF((TODAY()&gt;(E39+60)),"Delinquent",IF((TODAY()&gt;E39),"Late","Open"))))</f>
        <v/>
      </c>
    </row>
    <row r="40" spans="1:9" x14ac:dyDescent="0.25">
      <c r="D40" s="11"/>
      <c r="E40" s="12"/>
      <c r="F40" s="11"/>
      <c r="G40" s="13" t="str">
        <f>IF($A40="","",IF(AND((TODAY()&gt;(E40+'Settings &amp; totals'!$B$4)),(F40&lt;D40)),'Settings &amp; totals'!$B$3,0))</f>
        <v/>
      </c>
      <c r="H40" s="13" t="str">
        <f>IF($A40="","",((D40+G40)-F40))</f>
        <v/>
      </c>
      <c r="I40" s="14" t="str">
        <f>IF($A40="","",IF((H40&lt;=0),"Paid",IF((TODAY()&gt;(E40+60)),"Delinquent",IF((TODAY()&gt;E40),"Late","Open"))))</f>
        <v/>
      </c>
    </row>
    <row r="41" spans="1:9" x14ac:dyDescent="0.25">
      <c r="D41" s="11"/>
      <c r="E41" s="12"/>
      <c r="F41" s="11"/>
      <c r="G41" s="13" t="str">
        <f>IF($A41="","",IF(AND((TODAY()&gt;(E41+'Settings &amp; totals'!$B$4)),(F41&lt;D41)),'Settings &amp; totals'!$B$3,0))</f>
        <v/>
      </c>
      <c r="H41" s="13" t="str">
        <f>IF($A41="","",((D41+G41)-F41))</f>
        <v/>
      </c>
      <c r="I41" s="14" t="str">
        <f>IF($A41="","",IF((H41&lt;=0),"Paid",IF((TODAY()&gt;(E41+60)),"Delinquent",IF((TODAY()&gt;E41),"Late","Open"))))</f>
        <v/>
      </c>
    </row>
    <row r="42" spans="1:9" x14ac:dyDescent="0.25">
      <c r="D42" s="11"/>
      <c r="E42" s="12"/>
      <c r="F42" s="11"/>
      <c r="G42" s="13" t="str">
        <f>IF($A42="","",IF(AND((TODAY()&gt;(E42+'Settings &amp; totals'!$B$4)),(F42&lt;D42)),'Settings &amp; totals'!$B$3,0))</f>
        <v/>
      </c>
      <c r="H42" s="13" t="str">
        <f>IF($A42="","",((D42+G42)-F42))</f>
        <v/>
      </c>
      <c r="I42" s="14" t="str">
        <f>IF($A42="","",IF((H42&lt;=0),"Paid",IF((TODAY()&gt;(E42+60)),"Delinquent",IF((TODAY()&gt;E42),"Late","Open"))))</f>
        <v/>
      </c>
    </row>
    <row r="43" spans="1:9" x14ac:dyDescent="0.25">
      <c r="D43" s="11"/>
      <c r="E43" s="12"/>
      <c r="F43" s="11"/>
      <c r="G43" s="13" t="str">
        <f>IF($A43="","",IF(AND((TODAY()&gt;(E43+'Settings &amp; totals'!$B$4)),(F43&lt;D43)),'Settings &amp; totals'!$B$3,0))</f>
        <v/>
      </c>
      <c r="H43" s="13" t="str">
        <f>IF($A43="","",((D43+G43)-F43))</f>
        <v/>
      </c>
      <c r="I43" s="14" t="str">
        <f>IF($A43="","",IF((H43&lt;=0),"Paid",IF((TODAY()&gt;(E43+60)),"Delinquent",IF((TODAY()&gt;E43),"Late","Open"))))</f>
        <v/>
      </c>
    </row>
    <row r="44" spans="1:9" x14ac:dyDescent="0.25">
      <c r="D44" s="11"/>
      <c r="E44" s="12"/>
      <c r="F44" s="11"/>
      <c r="G44" s="13" t="str">
        <f>IF($A44="","",IF(AND((TODAY()&gt;(E44+'Settings &amp; totals'!$B$4)),(F44&lt;D44)),'Settings &amp; totals'!$B$3,0))</f>
        <v/>
      </c>
      <c r="H44" s="13" t="str">
        <f>IF($A44="","",((D44+G44)-F44))</f>
        <v/>
      </c>
      <c r="I44" s="14" t="str">
        <f>IF($A44="","",IF((H44&lt;=0),"Paid",IF((TODAY()&gt;(E44+60)),"Delinquent",IF((TODAY()&gt;E44),"Late","Open"))))</f>
        <v/>
      </c>
    </row>
    <row r="45" spans="1:9" x14ac:dyDescent="0.25">
      <c r="D45" s="11"/>
      <c r="E45" s="12"/>
      <c r="F45" s="11"/>
      <c r="G45" s="13" t="str">
        <f>IF($A45="","",IF(AND((TODAY()&gt;(E45+'Settings &amp; totals'!$B$4)),(F45&lt;D45)),'Settings &amp; totals'!$B$3,0))</f>
        <v/>
      </c>
      <c r="H45" s="13" t="str">
        <f>IF($A45="","",((D45+G45)-F45))</f>
        <v/>
      </c>
      <c r="I45" s="14" t="str">
        <f>IF($A45="","",IF((H45&lt;=0),"Paid",IF((TODAY()&gt;(E45+60)),"Delinquent",IF((TODAY()&gt;E45),"Late","Open"))))</f>
        <v/>
      </c>
    </row>
    <row r="46" spans="1:9" x14ac:dyDescent="0.25">
      <c r="D46" s="11"/>
      <c r="E46" s="12"/>
      <c r="F46" s="11"/>
      <c r="G46" s="13" t="str">
        <f>IF($A46="","",IF(AND((TODAY()&gt;(E46+'Settings &amp; totals'!$B$4)),(F46&lt;D46)),'Settings &amp; totals'!$B$3,0))</f>
        <v/>
      </c>
      <c r="H46" s="13" t="str">
        <f>IF($A46="","",((D46+G46)-F46))</f>
        <v/>
      </c>
      <c r="I46" s="14" t="str">
        <f>IF($A46="","",IF((H46&lt;=0),"Paid",IF((TODAY()&gt;(E46+60)),"Delinquent",IF((TODAY()&gt;E46),"Late","Open"))))</f>
        <v/>
      </c>
    </row>
    <row r="47" spans="1:9" x14ac:dyDescent="0.25">
      <c r="D47" s="11"/>
      <c r="E47" s="12"/>
      <c r="F47" s="11"/>
      <c r="G47" s="13" t="str">
        <f>IF($A47="","",IF(AND((TODAY()&gt;(E47+'Settings &amp; totals'!$B$4)),(F47&lt;D47)),'Settings &amp; totals'!$B$3,0))</f>
        <v/>
      </c>
      <c r="H47" s="13" t="str">
        <f>IF($A47="","",((D47+G47)-F47))</f>
        <v/>
      </c>
      <c r="I47" s="14" t="str">
        <f>IF($A47="","",IF((H47&lt;=0),"Paid",IF((TODAY()&gt;(E47+60)),"Delinquent",IF((TODAY()&gt;E47),"Late","Open"))))</f>
        <v/>
      </c>
    </row>
    <row r="48" spans="1:9" x14ac:dyDescent="0.25">
      <c r="D48" s="11"/>
      <c r="E48" s="12"/>
      <c r="F48" s="11"/>
      <c r="G48" s="13" t="str">
        <f>IF($A48="","",IF(AND((TODAY()&gt;(E48+'Settings &amp; totals'!$B$4)),(F48&lt;D48)),'Settings &amp; totals'!$B$3,0))</f>
        <v/>
      </c>
      <c r="H48" s="13" t="str">
        <f>IF($A48="","",((D48+G48)-F48))</f>
        <v/>
      </c>
      <c r="I48" s="14" t="str">
        <f>IF($A48="","",IF((H48&lt;=0),"Paid",IF((TODAY()&gt;(E48+60)),"Delinquent",IF((TODAY()&gt;E48),"Late","Open"))))</f>
        <v/>
      </c>
    </row>
    <row r="49" spans="1:9" x14ac:dyDescent="0.25">
      <c r="D49" s="11"/>
      <c r="E49" s="12"/>
      <c r="F49" s="11"/>
      <c r="G49" s="13" t="str">
        <f>IF($A49="","",IF(AND((TODAY()&gt;(E49+'Settings &amp; totals'!$B$4)),(F49&lt;D49)),'Settings &amp; totals'!$B$3,0))</f>
        <v/>
      </c>
      <c r="H49" s="13" t="str">
        <f>IF($A49="","",((D49+G49)-F49))</f>
        <v/>
      </c>
      <c r="I49" s="14" t="str">
        <f>IF($A49="","",IF((H49&lt;=0),"Paid",IF((TODAY()&gt;(E49+60)),"Delinquent",IF((TODAY()&gt;E49),"Late","Open"))))</f>
        <v/>
      </c>
    </row>
    <row r="50" spans="1:9" x14ac:dyDescent="0.25">
      <c r="D50" s="11"/>
      <c r="E50" s="12"/>
      <c r="F50" s="11"/>
      <c r="G50" s="13" t="str">
        <f>IF($A50="","",IF(AND((TODAY()&gt;(E50+'Settings &amp; totals'!$B$4)),(F50&lt;D50)),'Settings &amp; totals'!$B$3,0))</f>
        <v/>
      </c>
      <c r="H50" s="13" t="str">
        <f>IF($A50="","",((D50+G50)-F50))</f>
        <v/>
      </c>
      <c r="I50" s="14" t="str">
        <f>IF($A50="","",IF((H50&lt;=0),"Paid",IF((TODAY()&gt;(E50+60)),"Delinquent",IF((TODAY()&gt;E50),"Late","Open"))))</f>
        <v/>
      </c>
    </row>
    <row r="51" spans="1:9" x14ac:dyDescent="0.25">
      <c r="D51" s="11"/>
      <c r="E51" s="12"/>
      <c r="F51" s="11"/>
      <c r="G51" s="13" t="str">
        <f>IF($A51="","",IF(AND((TODAY()&gt;(E51+'Settings &amp; totals'!$B$4)),(F51&lt;D51)),'Settings &amp; totals'!$B$3,0))</f>
        <v/>
      </c>
      <c r="H51" s="13" t="str">
        <f>IF($A51="","",((D51+G51)-F51))</f>
        <v/>
      </c>
      <c r="I51" s="14" t="str">
        <f>IF($A51="","",IF((H51&lt;=0),"Paid",IF((TODAY()&gt;(E51+60)),"Delinquent",IF((TODAY()&gt;E51),"Late","Open"))))</f>
        <v/>
      </c>
    </row>
    <row r="52" spans="1:9" x14ac:dyDescent="0.25">
      <c r="D52" s="11"/>
      <c r="E52" s="12"/>
      <c r="F52" s="11"/>
      <c r="G52" s="13" t="str">
        <f>IF($A52="","",IF(AND((TODAY()&gt;(E52+'Settings &amp; totals'!$B$4)),(F52&lt;D52)),'Settings &amp; totals'!$B$3,0))</f>
        <v/>
      </c>
      <c r="H52" s="13" t="str">
        <f>IF($A52="","",((D52+G52)-F52))</f>
        <v/>
      </c>
      <c r="I52" s="14" t="str">
        <f>IF($A52="","",IF((H52&lt;=0),"Paid",IF((TODAY()&gt;(E52+60)),"Delinquent",IF((TODAY()&gt;E52),"Late","Open"))))</f>
        <v/>
      </c>
    </row>
    <row r="53" spans="1:9" x14ac:dyDescent="0.25">
      <c r="D53" s="11"/>
      <c r="E53" s="12"/>
      <c r="F53" s="11"/>
      <c r="G53" s="13" t="str">
        <f>IF($A53="","",IF(AND((TODAY()&gt;(E53+'Settings &amp; totals'!$B$4)),(F53&lt;D53)),'Settings &amp; totals'!$B$3,0))</f>
        <v/>
      </c>
      <c r="H53" s="13" t="str">
        <f>IF($A53="","",((D53+G53)-F53))</f>
        <v/>
      </c>
      <c r="I53" s="14" t="str">
        <f>IF($A53="","",IF((H53&lt;=0),"Paid",IF((TODAY()&gt;(E53+60)),"Delinquent",IF((TODAY()&gt;E53),"Late","Open"))))</f>
        <v/>
      </c>
    </row>
    <row r="54" spans="1:9" x14ac:dyDescent="0.25">
      <c r="D54" s="11"/>
      <c r="E54" s="12"/>
      <c r="F54" s="11"/>
      <c r="G54" s="13" t="str">
        <f>IF($A54="","",IF(AND((TODAY()&gt;(E54+'Settings &amp; totals'!$B$4)),(F54&lt;D54)),'Settings &amp; totals'!$B$3,0))</f>
        <v/>
      </c>
      <c r="H54" s="13" t="str">
        <f>IF($A54="","",((D54+G54)-F54))</f>
        <v/>
      </c>
      <c r="I54" s="14" t="str">
        <f>IF($A54="","",IF((H54&lt;=0),"Paid",IF((TODAY()&gt;(E54+60)),"Delinquent",IF((TODAY()&gt;E54),"Late","Open"))))</f>
        <v/>
      </c>
    </row>
    <row r="55" spans="1:9" x14ac:dyDescent="0.25">
      <c r="D55" s="11"/>
      <c r="E55" s="12"/>
      <c r="F55" s="11"/>
      <c r="G55" s="13" t="str">
        <f>IF($A55="","",IF(AND((TODAY()&gt;(E55+'Settings &amp; totals'!$B$4)),(F55&lt;D55)),'Settings &amp; totals'!$B$3,0))</f>
        <v/>
      </c>
      <c r="H55" s="13" t="str">
        <f>IF($A55="","",((D55+G55)-F55))</f>
        <v/>
      </c>
      <c r="I55" s="14" t="str">
        <f>IF($A55="","",IF((H55&lt;=0),"Paid",IF((TODAY()&gt;(E55+60)),"Delinquent",IF((TODAY()&gt;E55),"Late","Open"))))</f>
        <v/>
      </c>
    </row>
    <row r="56" spans="1:9" x14ac:dyDescent="0.25">
      <c r="D56" s="11"/>
      <c r="E56" s="12"/>
      <c r="F56" s="11"/>
      <c r="G56" s="13" t="str">
        <f>IF($A56="","",IF(AND((TODAY()&gt;(E56+'Settings &amp; totals'!$B$4)),(F56&lt;D56)),'Settings &amp; totals'!$B$3,0))</f>
        <v/>
      </c>
      <c r="H56" s="13" t="str">
        <f>IF($A56="","",((D56+G56)-F56))</f>
        <v/>
      </c>
      <c r="I56" s="14" t="str">
        <f>IF($A56="","",IF((H56&lt;=0),"Paid",IF((TODAY()&gt;(E56+60)),"Delinquent",IF((TODAY()&gt;E56),"Late","Open"))))</f>
        <v/>
      </c>
    </row>
    <row r="57" spans="1:9" x14ac:dyDescent="0.25">
      <c r="D57" s="11"/>
      <c r="E57" s="12"/>
      <c r="F57" s="11"/>
      <c r="G57" s="13" t="str">
        <f>IF($A57="","",IF(AND((TODAY()&gt;(E57+'Settings &amp; totals'!$B$4)),(F57&lt;D57)),'Settings &amp; totals'!$B$3,0))</f>
        <v/>
      </c>
      <c r="H57" s="13" t="str">
        <f>IF($A57="","",((D57+G57)-F57))</f>
        <v/>
      </c>
      <c r="I57" s="14" t="str">
        <f>IF($A57="","",IF((H57&lt;=0),"Paid",IF((TODAY()&gt;(E57+60)),"Delinquent",IF((TODAY()&gt;E57),"Late","Open"))))</f>
        <v/>
      </c>
    </row>
    <row r="58" spans="1:9" x14ac:dyDescent="0.25">
      <c r="D58" s="11"/>
      <c r="E58" s="12"/>
      <c r="F58" s="11"/>
      <c r="G58" s="13" t="str">
        <f>IF($A58="","",IF(AND((TODAY()&gt;(E58+'Settings &amp; totals'!$B$4)),(F58&lt;D58)),'Settings &amp; totals'!$B$3,0))</f>
        <v/>
      </c>
      <c r="H58" s="13" t="str">
        <f>IF($A58="","",((D58+G58)-F58))</f>
        <v/>
      </c>
      <c r="I58" s="14" t="str">
        <f>IF($A58="","",IF((H58&lt;=0),"Paid",IF((TODAY()&gt;(E58+60)),"Delinquent",IF((TODAY()&gt;E58),"Late","Open"))))</f>
        <v/>
      </c>
    </row>
    <row r="59" spans="1:9" x14ac:dyDescent="0.25">
      <c r="D59" s="11"/>
      <c r="E59" s="12"/>
      <c r="F59" s="11"/>
      <c r="G59" s="13" t="str">
        <f>IF($A59="","",IF(AND((TODAY()&gt;(E59+'Settings &amp; totals'!$B$4)),(F59&lt;D59)),'Settings &amp; totals'!$B$3,0))</f>
        <v/>
      </c>
      <c r="H59" s="13" t="str">
        <f>IF($A59="","",((D59+G59)-F59))</f>
        <v/>
      </c>
      <c r="I59" s="14" t="str">
        <f>IF($A59="","",IF((H59&lt;=0),"Paid",IF((TODAY()&gt;(E59+60)),"Delinquent",IF((TODAY()&gt;E59),"Late","Open"))))</f>
        <v/>
      </c>
    </row>
    <row r="60" spans="1:9" x14ac:dyDescent="0.25">
      <c r="D60" s="11"/>
      <c r="E60" s="12"/>
      <c r="F60" s="11"/>
      <c r="G60" s="13" t="str">
        <f>IF($A60="","",IF(AND((TODAY()&gt;(E60+'Settings &amp; totals'!$B$4)),(F60&lt;D60)),'Settings &amp; totals'!$B$3,0))</f>
        <v/>
      </c>
      <c r="H60" s="13" t="str">
        <f>IF($A60="","",((D60+G60)-F60))</f>
        <v/>
      </c>
      <c r="I60" s="14" t="str">
        <f>IF($A60="","",IF((H60&lt;=0),"Paid",IF((TODAY()&gt;(E60+60)),"Delinquent",IF((TODAY()&gt;E60),"Late","Open"))))</f>
        <v/>
      </c>
    </row>
    <row r="61" spans="1:9" x14ac:dyDescent="0.25">
      <c r="D61" s="11"/>
      <c r="E61" s="12"/>
      <c r="F61" s="11"/>
      <c r="G61" s="13" t="str">
        <f>IF($A61="","",IF(AND((TODAY()&gt;(E61+'Settings &amp; totals'!$B$4)),(F61&lt;D61)),'Settings &amp; totals'!$B$3,0))</f>
        <v/>
      </c>
      <c r="H61" s="13" t="str">
        <f>IF($A61="","",((D61+G61)-F61))</f>
        <v/>
      </c>
      <c r="I61" s="14" t="str">
        <f>IF($A61="","",IF((H61&lt;=0),"Paid",IF((TODAY()&gt;(E61+60)),"Delinquent",IF((TODAY()&gt;E61),"Late","Open"))))</f>
        <v/>
      </c>
    </row>
    <row r="62" spans="1:9" x14ac:dyDescent="0.25">
      <c r="D62" s="11"/>
      <c r="E62" s="12"/>
      <c r="F62" s="11"/>
      <c r="G62" s="13" t="str">
        <f>IF($A62="","",IF(AND((TODAY()&gt;(E62+'Settings &amp; totals'!$B$4)),(F62&lt;D62)),'Settings &amp; totals'!$B$3,0))</f>
        <v/>
      </c>
      <c r="H62" s="13" t="str">
        <f>IF($A62="","",((D62+G62)-F62))</f>
        <v/>
      </c>
      <c r="I62" s="14" t="str">
        <f>IF($A62="","",IF((H62&lt;=0),"Paid",IF((TODAY()&gt;(E62+60)),"Delinquent",IF((TODAY()&gt;E62),"Late","Open"))))</f>
        <v/>
      </c>
    </row>
    <row r="63" spans="1:9" x14ac:dyDescent="0.25">
      <c r="D63" s="11"/>
      <c r="E63" s="12"/>
      <c r="F63" s="11"/>
      <c r="G63" s="13" t="str">
        <f>IF($A63="","",IF(AND((TODAY()&gt;(E63+'Settings &amp; totals'!$B$4)),(F63&lt;D63)),'Settings &amp; totals'!$B$3,0))</f>
        <v/>
      </c>
      <c r="H63" s="13" t="str">
        <f>IF($A63="","",((D63+G63)-F63))</f>
        <v/>
      </c>
      <c r="I63" s="14" t="str">
        <f>IF($A63="","",IF((H63&lt;=0),"Paid",IF((TODAY()&gt;(E63+60)),"Delinquent",IF((TODAY()&gt;E63),"Late","Open"))))</f>
        <v/>
      </c>
    </row>
    <row r="64" spans="1:9" x14ac:dyDescent="0.25">
      <c r="D64" s="11"/>
      <c r="E64" s="12"/>
      <c r="F64" s="11"/>
      <c r="G64" s="13" t="str">
        <f>IF($A64="","",IF(AND((TODAY()&gt;(E64+'Settings &amp; totals'!$B$4)),(F64&lt;D64)),'Settings &amp; totals'!$B$3,0))</f>
        <v/>
      </c>
      <c r="H64" s="13" t="str">
        <f>IF($A64="","",((D64+G64)-F64))</f>
        <v/>
      </c>
      <c r="I64" s="14" t="str">
        <f>IF($A64="","",IF((H64&lt;=0),"Paid",IF((TODAY()&gt;(E64+60)),"Delinquent",IF((TODAY()&gt;E64),"Late","Open"))))</f>
        <v/>
      </c>
    </row>
    <row r="65" spans="1:9" x14ac:dyDescent="0.25">
      <c r="D65" s="11"/>
      <c r="E65" s="12"/>
      <c r="F65" s="11"/>
      <c r="G65" s="13" t="str">
        <f>IF($A65="","",IF(AND((TODAY()&gt;(E65+'Settings &amp; totals'!$B$4)),(F65&lt;D65)),'Settings &amp; totals'!$B$3,0))</f>
        <v/>
      </c>
      <c r="H65" s="13" t="str">
        <f>IF($A65="","",((D65+G65)-F65))</f>
        <v/>
      </c>
      <c r="I65" s="14" t="str">
        <f>IF($A65="","",IF((H65&lt;=0),"Paid",IF((TODAY()&gt;(E65+60)),"Delinquent",IF((TODAY()&gt;E65),"Late","Open"))))</f>
        <v/>
      </c>
    </row>
    <row r="66" spans="1:9" x14ac:dyDescent="0.25">
      <c r="D66" s="11"/>
      <c r="E66" s="12"/>
      <c r="F66" s="11"/>
      <c r="G66" s="13" t="str">
        <f>IF($A66="","",IF(AND((TODAY()&gt;(E66+'Settings &amp; totals'!$B$4)),(F66&lt;D66)),'Settings &amp; totals'!$B$3,0))</f>
        <v/>
      </c>
      <c r="H66" s="13" t="str">
        <f>IF($A66="","",((D66+G66)-F66))</f>
        <v/>
      </c>
      <c r="I66" s="14" t="str">
        <f>IF($A66="","",IF((H66&lt;=0),"Paid",IF((TODAY()&gt;(E66+60)),"Delinquent",IF((TODAY()&gt;E66),"Late","Open"))))</f>
        <v/>
      </c>
    </row>
    <row r="67" spans="1:9" x14ac:dyDescent="0.25">
      <c r="D67" s="11"/>
      <c r="E67" s="12"/>
      <c r="F67" s="11"/>
      <c r="G67" s="13" t="str">
        <f>IF($A67="","",IF(AND((TODAY()&gt;(E67+'Settings &amp; totals'!$B$4)),(F67&lt;D67)),'Settings &amp; totals'!$B$3,0))</f>
        <v/>
      </c>
      <c r="H67" s="13" t="str">
        <f>IF($A67="","",((D67+G67)-F67))</f>
        <v/>
      </c>
      <c r="I67" s="14" t="str">
        <f>IF($A67="","",IF((H67&lt;=0),"Paid",IF((TODAY()&gt;(E67+60)),"Delinquent",IF((TODAY()&gt;E67),"Late","Open"))))</f>
        <v/>
      </c>
    </row>
    <row r="68" spans="1:9" x14ac:dyDescent="0.25">
      <c r="D68" s="11"/>
      <c r="E68" s="12"/>
      <c r="F68" s="11"/>
      <c r="G68" s="13" t="str">
        <f>IF($A68="","",IF(AND((TODAY()&gt;(E68+'Settings &amp; totals'!$B$4)),(F68&lt;D68)),'Settings &amp; totals'!$B$3,0))</f>
        <v/>
      </c>
      <c r="H68" s="13" t="str">
        <f>IF($A68="","",((D68+G68)-F68))</f>
        <v/>
      </c>
      <c r="I68" s="14" t="str">
        <f>IF($A68="","",IF((H68&lt;=0),"Paid",IF((TODAY()&gt;(E68+60)),"Delinquent",IF((TODAY()&gt;E68),"Late","Open"))))</f>
        <v/>
      </c>
    </row>
    <row r="69" spans="1:9" x14ac:dyDescent="0.25">
      <c r="D69" s="11"/>
      <c r="E69" s="12"/>
      <c r="F69" s="11"/>
      <c r="G69" s="13" t="str">
        <f>IF($A69="","",IF(AND((TODAY()&gt;(E69+'Settings &amp; totals'!$B$4)),(F69&lt;D69)),'Settings &amp; totals'!$B$3,0))</f>
        <v/>
      </c>
      <c r="H69" s="13" t="str">
        <f>IF($A69="","",((D69+G69)-F69))</f>
        <v/>
      </c>
      <c r="I69" s="14" t="str">
        <f>IF($A69="","",IF((H69&lt;=0),"Paid",IF((TODAY()&gt;(E69+60)),"Delinquent",IF((TODAY()&gt;E69),"Late","Open"))))</f>
        <v/>
      </c>
    </row>
    <row r="70" spans="1:9" x14ac:dyDescent="0.25">
      <c r="D70" s="11"/>
      <c r="E70" s="12"/>
      <c r="F70" s="11"/>
      <c r="G70" s="13" t="str">
        <f>IF($A70="","",IF(AND((TODAY()&gt;(E70+'Settings &amp; totals'!$B$4)),(F70&lt;D70)),'Settings &amp; totals'!$B$3,0))</f>
        <v/>
      </c>
      <c r="H70" s="13" t="str">
        <f>IF($A70="","",((D70+G70)-F70))</f>
        <v/>
      </c>
      <c r="I70" s="14" t="str">
        <f>IF($A70="","",IF((H70&lt;=0),"Paid",IF((TODAY()&gt;(E70+60)),"Delinquent",IF((TODAY()&gt;E70),"Late","Open"))))</f>
        <v/>
      </c>
    </row>
    <row r="71" spans="1:9" x14ac:dyDescent="0.25">
      <c r="D71" s="11"/>
      <c r="E71" s="12"/>
      <c r="F71" s="11"/>
      <c r="G71" s="13" t="str">
        <f>IF($A71="","",IF(AND((TODAY()&gt;(E71+'Settings &amp; totals'!$B$4)),(F71&lt;D71)),'Settings &amp; totals'!$B$3,0))</f>
        <v/>
      </c>
      <c r="H71" s="13" t="str">
        <f>IF($A71="","",((D71+G71)-F71))</f>
        <v/>
      </c>
      <c r="I71" s="14" t="str">
        <f>IF($A71="","",IF((H71&lt;=0),"Paid",IF((TODAY()&gt;(E71+60)),"Delinquent",IF((TODAY()&gt;E71),"Late","Open"))))</f>
        <v/>
      </c>
    </row>
    <row r="72" spans="1:9" x14ac:dyDescent="0.25">
      <c r="D72" s="11"/>
      <c r="E72" s="12"/>
      <c r="F72" s="11"/>
      <c r="G72" s="13" t="str">
        <f>IF($A72="","",IF(AND((TODAY()&gt;(E72+'Settings &amp; totals'!$B$4)),(F72&lt;D72)),'Settings &amp; totals'!$B$3,0))</f>
        <v/>
      </c>
      <c r="H72" s="13" t="str">
        <f>IF($A72="","",((D72+G72)-F72))</f>
        <v/>
      </c>
      <c r="I72" s="14" t="str">
        <f>IF($A72="","",IF((H72&lt;=0),"Paid",IF((TODAY()&gt;(E72+60)),"Delinquent",IF((TODAY()&gt;E72),"Late","Open"))))</f>
        <v/>
      </c>
    </row>
    <row r="73" spans="1:9" x14ac:dyDescent="0.25">
      <c r="D73" s="11"/>
      <c r="E73" s="12"/>
      <c r="F73" s="11"/>
      <c r="G73" s="13" t="str">
        <f>IF($A73="","",IF(AND((TODAY()&gt;(E73+'Settings &amp; totals'!$B$4)),(F73&lt;D73)),'Settings &amp; totals'!$B$3,0))</f>
        <v/>
      </c>
      <c r="H73" s="13" t="str">
        <f>IF($A73="","",((D73+G73)-F73))</f>
        <v/>
      </c>
      <c r="I73" s="14" t="str">
        <f>IF($A73="","",IF((H73&lt;=0),"Paid",IF((TODAY()&gt;(E73+60)),"Delinquent",IF((TODAY()&gt;E73),"Late","Open"))))</f>
        <v/>
      </c>
    </row>
    <row r="74" spans="1:9" x14ac:dyDescent="0.25">
      <c r="D74" s="11"/>
      <c r="E74" s="12"/>
      <c r="F74" s="11"/>
      <c r="G74" s="13" t="str">
        <f>IF($A74="","",IF(AND((TODAY()&gt;(E74+'Settings &amp; totals'!$B$4)),(F74&lt;D74)),'Settings &amp; totals'!$B$3,0))</f>
        <v/>
      </c>
      <c r="H74" s="13" t="str">
        <f>IF($A74="","",((D74+G74)-F74))</f>
        <v/>
      </c>
      <c r="I74" s="14" t="str">
        <f>IF($A74="","",IF((H74&lt;=0),"Paid",IF((TODAY()&gt;(E74+60)),"Delinquent",IF((TODAY()&gt;E74),"Late","Open"))))</f>
        <v/>
      </c>
    </row>
    <row r="75" spans="1:9" x14ac:dyDescent="0.25">
      <c r="D75" s="11"/>
      <c r="E75" s="12"/>
      <c r="F75" s="11"/>
      <c r="G75" s="13" t="str">
        <f>IF($A75="","",IF(AND((TODAY()&gt;(E75+'Settings &amp; totals'!$B$4)),(F75&lt;D75)),'Settings &amp; totals'!$B$3,0))</f>
        <v/>
      </c>
      <c r="H75" s="13" t="str">
        <f>IF($A75="","",((D75+G75)-F75))</f>
        <v/>
      </c>
      <c r="I75" s="14" t="str">
        <f>IF($A75="","",IF((H75&lt;=0),"Paid",IF((TODAY()&gt;(E75+60)),"Delinquent",IF((TODAY()&gt;E75),"Late","Open"))))</f>
        <v/>
      </c>
    </row>
    <row r="76" spans="1:9" x14ac:dyDescent="0.25">
      <c r="D76" s="11"/>
      <c r="E76" s="12"/>
      <c r="F76" s="11"/>
      <c r="G76" s="13" t="str">
        <f>IF($A76="","",IF(AND((TODAY()&gt;(E76+'Settings &amp; totals'!$B$4)),(F76&lt;D76)),'Settings &amp; totals'!$B$3,0))</f>
        <v/>
      </c>
      <c r="H76" s="13" t="str">
        <f>IF($A76="","",((D76+G76)-F76))</f>
        <v/>
      </c>
      <c r="I76" s="14" t="str">
        <f>IF($A76="","",IF((H76&lt;=0),"Paid",IF((TODAY()&gt;(E76+60)),"Delinquent",IF((TODAY()&gt;E76),"Late","Open"))))</f>
        <v/>
      </c>
    </row>
    <row r="77" spans="1:9" x14ac:dyDescent="0.25">
      <c r="D77" s="11"/>
      <c r="E77" s="12"/>
      <c r="F77" s="11"/>
      <c r="G77" s="13" t="str">
        <f>IF($A77="","",IF(AND((TODAY()&gt;(E77+'Settings &amp; totals'!$B$4)),(F77&lt;D77)),'Settings &amp; totals'!$B$3,0))</f>
        <v/>
      </c>
      <c r="H77" s="13" t="str">
        <f>IF($A77="","",((D77+G77)-F77))</f>
        <v/>
      </c>
      <c r="I77" s="14" t="str">
        <f>IF($A77="","",IF((H77&lt;=0),"Paid",IF((TODAY()&gt;(E77+60)),"Delinquent",IF((TODAY()&gt;E77),"Late","Open"))))</f>
        <v/>
      </c>
    </row>
    <row r="78" spans="1:9" x14ac:dyDescent="0.25">
      <c r="D78" s="11"/>
      <c r="E78" s="12"/>
      <c r="F78" s="11"/>
      <c r="G78" s="13" t="str">
        <f>IF($A78="","",IF(AND((TODAY()&gt;(E78+'Settings &amp; totals'!$B$4)),(F78&lt;D78)),'Settings &amp; totals'!$B$3,0))</f>
        <v/>
      </c>
      <c r="H78" s="13" t="str">
        <f>IF($A78="","",((D78+G78)-F78))</f>
        <v/>
      </c>
      <c r="I78" s="14" t="str">
        <f>IF($A78="","",IF((H78&lt;=0),"Paid",IF((TODAY()&gt;(E78+60)),"Delinquent",IF((TODAY()&gt;E78),"Late","Open"))))</f>
        <v/>
      </c>
    </row>
    <row r="79" spans="1:9" x14ac:dyDescent="0.25">
      <c r="D79" s="11"/>
      <c r="E79" s="12"/>
      <c r="F79" s="11"/>
      <c r="G79" s="13" t="str">
        <f>IF($A79="","",IF(AND((TODAY()&gt;(E79+'Settings &amp; totals'!$B$4)),(F79&lt;D79)),'Settings &amp; totals'!$B$3,0))</f>
        <v/>
      </c>
      <c r="H79" s="13" t="str">
        <f>IF($A79="","",((D79+G79)-F79))</f>
        <v/>
      </c>
      <c r="I79" s="14" t="str">
        <f>IF($A79="","",IF((H79&lt;=0),"Paid",IF((TODAY()&gt;(E79+60)),"Delinquent",IF((TODAY()&gt;E79),"Late","Open"))))</f>
        <v/>
      </c>
    </row>
    <row r="80" spans="1:9" x14ac:dyDescent="0.25">
      <c r="D80" s="11"/>
      <c r="E80" s="12"/>
      <c r="F80" s="11"/>
      <c r="G80" s="13" t="str">
        <f>IF($A80="","",IF(AND((TODAY()&gt;(E80+'Settings &amp; totals'!$B$4)),(F80&lt;D80)),'Settings &amp; totals'!$B$3,0))</f>
        <v/>
      </c>
      <c r="H80" s="13" t="str">
        <f>IF($A80="","",((D80+G80)-F80))</f>
        <v/>
      </c>
      <c r="I80" s="14" t="str">
        <f>IF($A80="","",IF((H80&lt;=0),"Paid",IF((TODAY()&gt;(E80+60)),"Delinquent",IF((TODAY()&gt;E80),"Late","Open"))))</f>
        <v/>
      </c>
    </row>
    <row r="81" spans="1:9" x14ac:dyDescent="0.25">
      <c r="D81" s="11"/>
      <c r="E81" s="12"/>
      <c r="F81" s="11"/>
      <c r="G81" s="13" t="str">
        <f>IF($A81="","",IF(AND((TODAY()&gt;(E81+'Settings &amp; totals'!$B$4)),(F81&lt;D81)),'Settings &amp; totals'!$B$3,0))</f>
        <v/>
      </c>
      <c r="H81" s="13" t="str">
        <f>IF($A81="","",((D81+G81)-F81))</f>
        <v/>
      </c>
      <c r="I81" s="14" t="str">
        <f>IF($A81="","",IF((H81&lt;=0),"Paid",IF((TODAY()&gt;(E81+60)),"Delinquent",IF((TODAY()&gt;E81),"Late","Open"))))</f>
        <v/>
      </c>
    </row>
    <row r="82" spans="1:9" x14ac:dyDescent="0.25">
      <c r="D82" s="11"/>
      <c r="E82" s="12"/>
      <c r="F82" s="11"/>
      <c r="G82" s="13" t="str">
        <f>IF($A82="","",IF(AND((TODAY()&gt;(E82+'Settings &amp; totals'!$B$4)),(F82&lt;D82)),'Settings &amp; totals'!$B$3,0))</f>
        <v/>
      </c>
      <c r="H82" s="13" t="str">
        <f>IF($A82="","",((D82+G82)-F82))</f>
        <v/>
      </c>
      <c r="I82" s="14" t="str">
        <f>IF($A82="","",IF((H82&lt;=0),"Paid",IF((TODAY()&gt;(E82+60)),"Delinquent",IF((TODAY()&gt;E82),"Late","Open"))))</f>
        <v/>
      </c>
    </row>
    <row r="83" spans="1:9" x14ac:dyDescent="0.25">
      <c r="D83" s="11"/>
      <c r="E83" s="12"/>
      <c r="F83" s="11"/>
      <c r="G83" s="13" t="str">
        <f>IF($A83="","",IF(AND((TODAY()&gt;(E83+'Settings &amp; totals'!$B$4)),(F83&lt;D83)),'Settings &amp; totals'!$B$3,0))</f>
        <v/>
      </c>
      <c r="H83" s="13" t="str">
        <f>IF($A83="","",((D83+G83)-F83))</f>
        <v/>
      </c>
      <c r="I83" s="14" t="str">
        <f>IF($A83="","",IF((H83&lt;=0),"Paid",IF((TODAY()&gt;(E83+60)),"Delinquent",IF((TODAY()&gt;E83),"Late","Open"))))</f>
        <v/>
      </c>
    </row>
    <row r="84" spans="1:9" x14ac:dyDescent="0.25">
      <c r="D84" s="11"/>
      <c r="E84" s="12"/>
      <c r="F84" s="11"/>
      <c r="G84" s="13" t="str">
        <f>IF($A84="","",IF(AND((TODAY()&gt;(E84+'Settings &amp; totals'!$B$4)),(F84&lt;D84)),'Settings &amp; totals'!$B$3,0))</f>
        <v/>
      </c>
      <c r="H84" s="13" t="str">
        <f>IF($A84="","",((D84+G84)-F84))</f>
        <v/>
      </c>
      <c r="I84" s="14" t="str">
        <f>IF($A84="","",IF((H84&lt;=0),"Paid",IF((TODAY()&gt;(E84+60)),"Delinquent",IF((TODAY()&gt;E84),"Late","Open"))))</f>
        <v/>
      </c>
    </row>
    <row r="85" spans="1:9" x14ac:dyDescent="0.25">
      <c r="D85" s="11"/>
      <c r="E85" s="12"/>
      <c r="F85" s="11"/>
      <c r="G85" s="13" t="str">
        <f>IF($A85="","",IF(AND((TODAY()&gt;(E85+'Settings &amp; totals'!$B$4)),(F85&lt;D85)),'Settings &amp; totals'!$B$3,0))</f>
        <v/>
      </c>
      <c r="H85" s="13" t="str">
        <f>IF($A85="","",((D85+G85)-F85))</f>
        <v/>
      </c>
      <c r="I85" s="14" t="str">
        <f>IF($A85="","",IF((H85&lt;=0),"Paid",IF((TODAY()&gt;(E85+60)),"Delinquent",IF((TODAY()&gt;E85),"Late","Open"))))</f>
        <v/>
      </c>
    </row>
    <row r="86" spans="1:9" x14ac:dyDescent="0.25">
      <c r="D86" s="11"/>
      <c r="E86" s="12"/>
      <c r="F86" s="11"/>
      <c r="G86" s="13" t="str">
        <f>IF($A86="","",IF(AND((TODAY()&gt;(E86+'Settings &amp; totals'!$B$4)),(F86&lt;D86)),'Settings &amp; totals'!$B$3,0))</f>
        <v/>
      </c>
      <c r="H86" s="13" t="str">
        <f>IF($A86="","",((D86+G86)-F86))</f>
        <v/>
      </c>
      <c r="I86" s="14" t="str">
        <f>IF($A86="","",IF((H86&lt;=0),"Paid",IF((TODAY()&gt;(E86+60)),"Delinquent",IF((TODAY()&gt;E86),"Late","Open"))))</f>
        <v/>
      </c>
    </row>
    <row r="87" spans="1:9" x14ac:dyDescent="0.25">
      <c r="D87" s="11"/>
      <c r="E87" s="12"/>
      <c r="F87" s="11"/>
      <c r="G87" s="13" t="str">
        <f>IF($A87="","",IF(AND((TODAY()&gt;(E87+'Settings &amp; totals'!$B$4)),(F87&lt;D87)),'Settings &amp; totals'!$B$3,0))</f>
        <v/>
      </c>
      <c r="H87" s="13" t="str">
        <f>IF($A87="","",((D87+G87)-F87))</f>
        <v/>
      </c>
      <c r="I87" s="14" t="str">
        <f>IF($A87="","",IF((H87&lt;=0),"Paid",IF((TODAY()&gt;(E87+60)),"Delinquent",IF((TODAY()&gt;E87),"Late","Open"))))</f>
        <v/>
      </c>
    </row>
    <row r="88" spans="1:9" x14ac:dyDescent="0.25">
      <c r="D88" s="11"/>
      <c r="E88" s="12"/>
      <c r="F88" s="11"/>
      <c r="G88" s="13" t="str">
        <f>IF($A88="","",IF(AND((TODAY()&gt;(E88+'Settings &amp; totals'!$B$4)),(F88&lt;D88)),'Settings &amp; totals'!$B$3,0))</f>
        <v/>
      </c>
      <c r="H88" s="13" t="str">
        <f>IF($A88="","",((D88+G88)-F88))</f>
        <v/>
      </c>
      <c r="I88" s="14" t="str">
        <f>IF($A88="","",IF((H88&lt;=0),"Paid",IF((TODAY()&gt;(E88+60)),"Delinquent",IF((TODAY()&gt;E88),"Late","Open"))))</f>
        <v/>
      </c>
    </row>
    <row r="89" spans="1:9" x14ac:dyDescent="0.25">
      <c r="D89" s="11"/>
      <c r="E89" s="12"/>
      <c r="F89" s="11"/>
      <c r="G89" s="13" t="str">
        <f>IF($A89="","",IF(AND((TODAY()&gt;(E89+'Settings &amp; totals'!$B$4)),(F89&lt;D89)),'Settings &amp; totals'!$B$3,0))</f>
        <v/>
      </c>
      <c r="H89" s="13" t="str">
        <f>IF($A89="","",((D89+G89)-F89))</f>
        <v/>
      </c>
      <c r="I89" s="14" t="str">
        <f>IF($A89="","",IF((H89&lt;=0),"Paid",IF((TODAY()&gt;(E89+60)),"Delinquent",IF((TODAY()&gt;E89),"Late","Open"))))</f>
        <v/>
      </c>
    </row>
    <row r="90" spans="1:9" x14ac:dyDescent="0.25">
      <c r="D90" s="11"/>
      <c r="E90" s="12"/>
      <c r="F90" s="11"/>
      <c r="G90" s="13" t="str">
        <f>IF($A90="","",IF(AND((TODAY()&gt;(E90+'Settings &amp; totals'!$B$4)),(F90&lt;D90)),'Settings &amp; totals'!$B$3,0))</f>
        <v/>
      </c>
      <c r="H90" s="13" t="str">
        <f>IF($A90="","",((D90+G90)-F90))</f>
        <v/>
      </c>
      <c r="I90" s="14" t="str">
        <f>IF($A90="","",IF((H90&lt;=0),"Paid",IF((TODAY()&gt;(E90+60)),"Delinquent",IF((TODAY()&gt;E90),"Late","Open"))))</f>
        <v/>
      </c>
    </row>
    <row r="91" spans="1:9" x14ac:dyDescent="0.25">
      <c r="D91" s="11"/>
      <c r="E91" s="12"/>
      <c r="F91" s="11"/>
      <c r="G91" s="13" t="str">
        <f>IF($A91="","",IF(AND((TODAY()&gt;(E91+'Settings &amp; totals'!$B$4)),(F91&lt;D91)),'Settings &amp; totals'!$B$3,0))</f>
        <v/>
      </c>
      <c r="H91" s="13" t="str">
        <f>IF($A91="","",((D91+G91)-F91))</f>
        <v/>
      </c>
      <c r="I91" s="14" t="str">
        <f>IF($A91="","",IF((H91&lt;=0),"Paid",IF((TODAY()&gt;(E91+60)),"Delinquent",IF((TODAY()&gt;E91),"Late","Open"))))</f>
        <v/>
      </c>
    </row>
    <row r="92" spans="1:9" x14ac:dyDescent="0.25">
      <c r="D92" s="11"/>
      <c r="E92" s="12"/>
      <c r="F92" s="11"/>
      <c r="G92" s="13" t="str">
        <f>IF($A92="","",IF(AND((TODAY()&gt;(E92+'Settings &amp; totals'!$B$4)),(F92&lt;D92)),'Settings &amp; totals'!$B$3,0))</f>
        <v/>
      </c>
      <c r="H92" s="13" t="str">
        <f>IF($A92="","",((D92+G92)-F92))</f>
        <v/>
      </c>
      <c r="I92" s="14" t="str">
        <f>IF($A92="","",IF((H92&lt;=0),"Paid",IF((TODAY()&gt;(E92+60)),"Delinquent",IF((TODAY()&gt;E92),"Late","Open"))))</f>
        <v/>
      </c>
    </row>
    <row r="93" spans="1:9" x14ac:dyDescent="0.25">
      <c r="D93" s="11"/>
      <c r="E93" s="12"/>
      <c r="F93" s="11"/>
      <c r="G93" s="13" t="str">
        <f>IF($A93="","",IF(AND((TODAY()&gt;(E93+'Settings &amp; totals'!$B$4)),(F93&lt;D93)),'Settings &amp; totals'!$B$3,0))</f>
        <v/>
      </c>
      <c r="H93" s="13" t="str">
        <f>IF($A93="","",((D93+G93)-F93))</f>
        <v/>
      </c>
      <c r="I93" s="14" t="str">
        <f>IF($A93="","",IF((H93&lt;=0),"Paid",IF((TODAY()&gt;(E93+60)),"Delinquent",IF((TODAY()&gt;E93),"Late","Open"))))</f>
        <v/>
      </c>
    </row>
    <row r="94" spans="1:9" x14ac:dyDescent="0.25">
      <c r="D94" s="11"/>
      <c r="E94" s="12"/>
      <c r="F94" s="11"/>
      <c r="G94" s="13" t="str">
        <f>IF($A94="","",IF(AND((TODAY()&gt;(E94+'Settings &amp; totals'!$B$4)),(F94&lt;D94)),'Settings &amp; totals'!$B$3,0))</f>
        <v/>
      </c>
      <c r="H94" s="13" t="str">
        <f>IF($A94="","",((D94+G94)-F94))</f>
        <v/>
      </c>
      <c r="I94" s="14" t="str">
        <f>IF($A94="","",IF((H94&lt;=0),"Paid",IF((TODAY()&gt;(E94+60)),"Delinquent",IF((TODAY()&gt;E94),"Late","Open"))))</f>
        <v/>
      </c>
    </row>
    <row r="95" spans="1:9" x14ac:dyDescent="0.25">
      <c r="D95" s="11"/>
      <c r="E95" s="12"/>
      <c r="F95" s="11"/>
      <c r="G95" s="13" t="str">
        <f>IF($A95="","",IF(AND((TODAY()&gt;(E95+'Settings &amp; totals'!$B$4)),(F95&lt;D95)),'Settings &amp; totals'!$B$3,0))</f>
        <v/>
      </c>
      <c r="H95" s="13" t="str">
        <f>IF($A95="","",((D95+G95)-F95))</f>
        <v/>
      </c>
      <c r="I95" s="14" t="str">
        <f>IF($A95="","",IF((H95&lt;=0),"Paid",IF((TODAY()&gt;(E95+60)),"Delinquent",IF((TODAY()&gt;E95),"Late","Open"))))</f>
        <v/>
      </c>
    </row>
    <row r="96" spans="1:9" x14ac:dyDescent="0.25">
      <c r="D96" s="11"/>
      <c r="E96" s="12"/>
      <c r="F96" s="11"/>
      <c r="G96" s="13" t="str">
        <f>IF($A96="","",IF(AND((TODAY()&gt;(E96+'Settings &amp; totals'!$B$4)),(F96&lt;D96)),'Settings &amp; totals'!$B$3,0))</f>
        <v/>
      </c>
      <c r="H96" s="13" t="str">
        <f>IF($A96="","",((D96+G96)-F96))</f>
        <v/>
      </c>
      <c r="I96" s="14" t="str">
        <f>IF($A96="","",IF((H96&lt;=0),"Paid",IF((TODAY()&gt;(E96+60)),"Delinquent",IF((TODAY()&gt;E96),"Late","Open"))))</f>
        <v/>
      </c>
    </row>
    <row r="97" spans="1:9" x14ac:dyDescent="0.25">
      <c r="D97" s="11"/>
      <c r="E97" s="12"/>
      <c r="F97" s="11"/>
      <c r="G97" s="13" t="str">
        <f>IF($A97="","",IF(AND((TODAY()&gt;(E97+'Settings &amp; totals'!$B$4)),(F97&lt;D97)),'Settings &amp; totals'!$B$3,0))</f>
        <v/>
      </c>
      <c r="H97" s="13" t="str">
        <f>IF($A97="","",((D97+G97)-F97))</f>
        <v/>
      </c>
      <c r="I97" s="14" t="str">
        <f>IF($A97="","",IF((H97&lt;=0),"Paid",IF((TODAY()&gt;(E97+60)),"Delinquent",IF((TODAY()&gt;E97),"Late","Open"))))</f>
        <v/>
      </c>
    </row>
    <row r="98" spans="1:9" x14ac:dyDescent="0.25">
      <c r="D98" s="11"/>
      <c r="E98" s="12"/>
      <c r="F98" s="11"/>
      <c r="G98" s="13" t="str">
        <f>IF($A98="","",IF(AND((TODAY()&gt;(E98+'Settings &amp; totals'!$B$4)),(F98&lt;D98)),'Settings &amp; totals'!$B$3,0))</f>
        <v/>
      </c>
      <c r="H98" s="13" t="str">
        <f>IF($A98="","",((D98+G98)-F98))</f>
        <v/>
      </c>
      <c r="I98" s="14" t="str">
        <f>IF($A98="","",IF((H98&lt;=0),"Paid",IF((TODAY()&gt;(E98+60)),"Delinquent",IF((TODAY()&gt;E98),"Late","Open"))))</f>
        <v/>
      </c>
    </row>
    <row r="99" spans="1:9" x14ac:dyDescent="0.25">
      <c r="D99" s="11"/>
      <c r="E99" s="12"/>
      <c r="F99" s="11"/>
      <c r="G99" s="13" t="str">
        <f>IF($A99="","",IF(AND((TODAY()&gt;(E99+'Settings &amp; totals'!$B$4)),(F99&lt;D99)),'Settings &amp; totals'!$B$3,0))</f>
        <v/>
      </c>
      <c r="H99" s="13" t="str">
        <f>IF($A99="","",((D99+G99)-F99))</f>
        <v/>
      </c>
      <c r="I99" s="14" t="str">
        <f>IF($A99="","",IF((H99&lt;=0),"Paid",IF((TODAY()&gt;(E99+60)),"Delinquent",IF((TODAY()&gt;E99),"Late","Open"))))</f>
        <v/>
      </c>
    </row>
    <row r="100" spans="1:9" x14ac:dyDescent="0.25">
      <c r="D100" s="11"/>
      <c r="E100" s="12"/>
      <c r="F100" s="11"/>
      <c r="G100" s="13" t="str">
        <f>IF($A100="","",IF(AND((TODAY()&gt;(E100+'Settings &amp; totals'!$B$4)),(F100&lt;D100)),'Settings &amp; totals'!$B$3,0))</f>
        <v/>
      </c>
      <c r="H100" s="13" t="str">
        <f>IF($A100="","",((D100+G100)-F100))</f>
        <v/>
      </c>
      <c r="I100" s="14" t="str">
        <f>IF($A100="","",IF((H100&lt;=0),"Paid",IF((TODAY()&gt;(E100+60)),"Delinquent",IF((TODAY()&gt;E100),"Late","Open"))))</f>
        <v/>
      </c>
    </row>
    <row r="101" spans="1:9" x14ac:dyDescent="0.25">
      <c r="D101" s="11"/>
      <c r="E101" s="12"/>
      <c r="F101" s="11"/>
      <c r="G101" s="13" t="str">
        <f>IF($A101="","",IF(AND((TODAY()&gt;(E101+'Settings &amp; totals'!$B$4)),(F101&lt;D101)),'Settings &amp; totals'!$B$3,0))</f>
        <v/>
      </c>
      <c r="H101" s="13" t="str">
        <f>IF($A101="","",((D101+G101)-F101))</f>
        <v/>
      </c>
      <c r="I101" s="14" t="str">
        <f>IF($A101="","",IF((H101&lt;=0),"Paid",IF((TODAY()&gt;(E101+60)),"Delinquent",IF((TODAY()&gt;E101),"Late","Open"))))</f>
        <v/>
      </c>
    </row>
    <row r="102" spans="1:9" x14ac:dyDescent="0.25">
      <c r="D102" s="11"/>
      <c r="E102" s="12"/>
      <c r="F102" s="11"/>
      <c r="G102" s="13" t="str">
        <f>IF($A102="","",IF(AND((TODAY()&gt;(E102+'Settings &amp; totals'!$B$4)),(F102&lt;D102)),'Settings &amp; totals'!$B$3,0))</f>
        <v/>
      </c>
      <c r="H102" s="13" t="str">
        <f>IF($A102="","",((D102+G102)-F102))</f>
        <v/>
      </c>
      <c r="I102" s="14" t="str">
        <f>IF($A102="","",IF((H102&lt;=0),"Paid",IF((TODAY()&gt;(E102+60)),"Delinquent",IF((TODAY()&gt;E102),"Late","Open"))))</f>
        <v/>
      </c>
    </row>
    <row r="103" spans="1:9" x14ac:dyDescent="0.25">
      <c r="D103" s="11"/>
      <c r="E103" s="12"/>
      <c r="F103" s="11"/>
      <c r="G103" s="13" t="str">
        <f>IF($A103="","",IF(AND((TODAY()&gt;(E103+'Settings &amp; totals'!$B$4)),(F103&lt;D103)),'Settings &amp; totals'!$B$3,0))</f>
        <v/>
      </c>
      <c r="H103" s="13" t="str">
        <f>IF($A103="","",((D103+G103)-F103))</f>
        <v/>
      </c>
      <c r="I103" s="14" t="str">
        <f>IF($A103="","",IF((H103&lt;=0),"Paid",IF((TODAY()&gt;(E103+60)),"Delinquent",IF((TODAY()&gt;E103),"Late","Open"))))</f>
        <v/>
      </c>
    </row>
    <row r="104" spans="1:9" x14ac:dyDescent="0.25">
      <c r="D104" s="11"/>
      <c r="E104" s="12"/>
      <c r="F104" s="11"/>
      <c r="G104" s="13" t="str">
        <f>IF($A104="","",IF(AND((TODAY()&gt;(E104+'Settings &amp; totals'!$B$4)),(F104&lt;D104)),'Settings &amp; totals'!$B$3,0))</f>
        <v/>
      </c>
      <c r="H104" s="13" t="str">
        <f>IF($A104="","",((D104+G104)-F104))</f>
        <v/>
      </c>
      <c r="I104" s="14" t="str">
        <f>IF($A104="","",IF((H104&lt;=0),"Paid",IF((TODAY()&gt;(E104+60)),"Delinquent",IF((TODAY()&gt;E104),"Late","Open"))))</f>
        <v/>
      </c>
    </row>
    <row r="105" spans="1:9" x14ac:dyDescent="0.25">
      <c r="D105" s="11"/>
      <c r="E105" s="12"/>
      <c r="F105" s="11"/>
      <c r="G105" s="13" t="str">
        <f>IF($A105="","",IF(AND((TODAY()&gt;(E105+'Settings &amp; totals'!$B$4)),(F105&lt;D105)),'Settings &amp; totals'!$B$3,0))</f>
        <v/>
      </c>
      <c r="H105" s="13" t="str">
        <f>IF($A105="","",((D105+G105)-F105))</f>
        <v/>
      </c>
      <c r="I105" s="14" t="str">
        <f>IF($A105="","",IF((H105&lt;=0),"Paid",IF((TODAY()&gt;(E105+60)),"Delinquent",IF((TODAY()&gt;E105),"Late","Open"))))</f>
        <v/>
      </c>
    </row>
    <row r="106" spans="1:9" x14ac:dyDescent="0.25">
      <c r="D106" s="11"/>
      <c r="E106" s="12"/>
      <c r="F106" s="11"/>
      <c r="G106" s="13" t="str">
        <f>IF($A106="","",IF(AND((TODAY()&gt;(E106+'Settings &amp; totals'!$B$4)),(F106&lt;D106)),'Settings &amp; totals'!$B$3,0))</f>
        <v/>
      </c>
      <c r="H106" s="13" t="str">
        <f>IF($A106="","",((D106+G106)-F106))</f>
        <v/>
      </c>
      <c r="I106" s="14" t="str">
        <f>IF($A106="","",IF((H106&lt;=0),"Paid",IF((TODAY()&gt;(E106+60)),"Delinquent",IF((TODAY()&gt;E106),"Late","Open"))))</f>
        <v/>
      </c>
    </row>
    <row r="107" spans="1:9" x14ac:dyDescent="0.25">
      <c r="D107" s="11"/>
      <c r="E107" s="12"/>
      <c r="F107" s="11"/>
      <c r="G107" s="13" t="str">
        <f>IF($A107="","",IF(AND((TODAY()&gt;(E107+'Settings &amp; totals'!$B$4)),(F107&lt;D107)),'Settings &amp; totals'!$B$3,0))</f>
        <v/>
      </c>
      <c r="H107" s="13" t="str">
        <f>IF($A107="","",((D107+G107)-F107))</f>
        <v/>
      </c>
      <c r="I107" s="14" t="str">
        <f>IF($A107="","",IF((H107&lt;=0),"Paid",IF((TODAY()&gt;(E107+60)),"Delinquent",IF((TODAY()&gt;E107),"Late","Open"))))</f>
        <v/>
      </c>
    </row>
    <row r="108" spans="1:9" x14ac:dyDescent="0.25">
      <c r="D108" s="11"/>
      <c r="E108" s="12"/>
      <c r="F108" s="11"/>
      <c r="G108" s="13" t="str">
        <f>IF($A108="","",IF(AND((TODAY()&gt;(E108+'Settings &amp; totals'!$B$4)),(F108&lt;D108)),'Settings &amp; totals'!$B$3,0))</f>
        <v/>
      </c>
      <c r="H108" s="13" t="str">
        <f>IF($A108="","",((D108+G108)-F108))</f>
        <v/>
      </c>
      <c r="I108" s="14" t="str">
        <f>IF($A108="","",IF((H108&lt;=0),"Paid",IF((TODAY()&gt;(E108+60)),"Delinquent",IF((TODAY()&gt;E108),"Late","Open"))))</f>
        <v/>
      </c>
    </row>
    <row r="109" spans="1:9" x14ac:dyDescent="0.25">
      <c r="D109" s="11"/>
      <c r="E109" s="12"/>
      <c r="F109" s="11"/>
      <c r="G109" s="13" t="str">
        <f>IF($A109="","",IF(AND((TODAY()&gt;(E109+'Settings &amp; totals'!$B$4)),(F109&lt;D109)),'Settings &amp; totals'!$B$3,0))</f>
        <v/>
      </c>
      <c r="H109" s="13" t="str">
        <f>IF($A109="","",((D109+G109)-F109))</f>
        <v/>
      </c>
      <c r="I109" s="14" t="str">
        <f>IF($A109="","",IF((H109&lt;=0),"Paid",IF((TODAY()&gt;(E109+60)),"Delinquent",IF((TODAY()&gt;E109),"Late","Open"))))</f>
        <v/>
      </c>
    </row>
    <row r="110" spans="1:9" x14ac:dyDescent="0.25">
      <c r="D110" s="11"/>
      <c r="E110" s="12"/>
      <c r="F110" s="11"/>
      <c r="G110" s="13" t="str">
        <f>IF($A110="","",IF(AND((TODAY()&gt;(E110+'Settings &amp; totals'!$B$4)),(F110&lt;D110)),'Settings &amp; totals'!$B$3,0))</f>
        <v/>
      </c>
      <c r="H110" s="13" t="str">
        <f>IF($A110="","",((D110+G110)-F110))</f>
        <v/>
      </c>
      <c r="I110" s="14" t="str">
        <f>IF($A110="","",IF((H110&lt;=0),"Paid",IF((TODAY()&gt;(E110+60)),"Delinquent",IF((TODAY()&gt;E110),"Late","Open"))))</f>
        <v/>
      </c>
    </row>
    <row r="111" spans="1:9" x14ac:dyDescent="0.25">
      <c r="D111" s="11"/>
      <c r="E111" s="12"/>
      <c r="F111" s="11"/>
      <c r="G111" s="13" t="str">
        <f>IF($A111="","",IF(AND((TODAY()&gt;(E111+'Settings &amp; totals'!$B$4)),(F111&lt;D111)),'Settings &amp; totals'!$B$3,0))</f>
        <v/>
      </c>
      <c r="H111" s="13" t="str">
        <f>IF($A111="","",((D111+G111)-F111))</f>
        <v/>
      </c>
      <c r="I111" s="14" t="str">
        <f>IF($A111="","",IF((H111&lt;=0),"Paid",IF((TODAY()&gt;(E111+60)),"Delinquent",IF((TODAY()&gt;E111),"Late","Open"))))</f>
        <v/>
      </c>
    </row>
    <row r="112" spans="1:9" x14ac:dyDescent="0.25">
      <c r="D112" s="11"/>
      <c r="E112" s="12"/>
      <c r="F112" s="11"/>
      <c r="G112" s="13" t="str">
        <f>IF($A112="","",IF(AND((TODAY()&gt;(E112+'Settings &amp; totals'!$B$4)),(F112&lt;D112)),'Settings &amp; totals'!$B$3,0))</f>
        <v/>
      </c>
      <c r="H112" s="13" t="str">
        <f>IF($A112="","",((D112+G112)-F112))</f>
        <v/>
      </c>
      <c r="I112" s="14" t="str">
        <f>IF($A112="","",IF((H112&lt;=0),"Paid",IF((TODAY()&gt;(E112+60)),"Delinquent",IF((TODAY()&gt;E112),"Late","Open"))))</f>
        <v/>
      </c>
    </row>
    <row r="113" spans="1:9" x14ac:dyDescent="0.25">
      <c r="D113" s="11"/>
      <c r="E113" s="12"/>
      <c r="F113" s="11"/>
      <c r="G113" s="13" t="str">
        <f>IF($A113="","",IF(AND((TODAY()&gt;(E113+'Settings &amp; totals'!$B$4)),(F113&lt;D113)),'Settings &amp; totals'!$B$3,0))</f>
        <v/>
      </c>
      <c r="H113" s="13" t="str">
        <f>IF($A113="","",((D113+G113)-F113))</f>
        <v/>
      </c>
      <c r="I113" s="14" t="str">
        <f>IF($A113="","",IF((H113&lt;=0),"Paid",IF((TODAY()&gt;(E113+60)),"Delinquent",IF((TODAY()&gt;E113),"Late","Open"))))</f>
        <v/>
      </c>
    </row>
    <row r="114" spans="1:9" x14ac:dyDescent="0.25">
      <c r="D114" s="11"/>
      <c r="E114" s="12"/>
      <c r="F114" s="11"/>
      <c r="G114" s="13" t="str">
        <f>IF($A114="","",IF(AND((TODAY()&gt;(E114+'Settings &amp; totals'!$B$4)),(F114&lt;D114)),'Settings &amp; totals'!$B$3,0))</f>
        <v/>
      </c>
      <c r="H114" s="13" t="str">
        <f>IF($A114="","",((D114+G114)-F114))</f>
        <v/>
      </c>
      <c r="I114" s="14" t="str">
        <f>IF($A114="","",IF((H114&lt;=0),"Paid",IF((TODAY()&gt;(E114+60)),"Delinquent",IF((TODAY()&gt;E114),"Late","Open"))))</f>
        <v/>
      </c>
    </row>
    <row r="115" spans="1:9" x14ac:dyDescent="0.25">
      <c r="D115" s="11"/>
      <c r="E115" s="12"/>
      <c r="F115" s="11"/>
      <c r="G115" s="13" t="str">
        <f>IF($A115="","",IF(AND((TODAY()&gt;(E115+'Settings &amp; totals'!$B$4)),(F115&lt;D115)),'Settings &amp; totals'!$B$3,0))</f>
        <v/>
      </c>
      <c r="H115" s="13" t="str">
        <f>IF($A115="","",((D115+G115)-F115))</f>
        <v/>
      </c>
      <c r="I115" s="14" t="str">
        <f>IF($A115="","",IF((H115&lt;=0),"Paid",IF((TODAY()&gt;(E115+60)),"Delinquent",IF((TODAY()&gt;E115),"Late","Open"))))</f>
        <v/>
      </c>
    </row>
    <row r="116" spans="1:9" x14ac:dyDescent="0.25">
      <c r="D116" s="11"/>
      <c r="E116" s="12"/>
      <c r="F116" s="11"/>
      <c r="G116" s="13" t="str">
        <f>IF($A116="","",IF(AND((TODAY()&gt;(E116+'Settings &amp; totals'!$B$4)),(F116&lt;D116)),'Settings &amp; totals'!$B$3,0))</f>
        <v/>
      </c>
      <c r="H116" s="13" t="str">
        <f>IF($A116="","",((D116+G116)-F116))</f>
        <v/>
      </c>
      <c r="I116" s="14" t="str">
        <f>IF($A116="","",IF((H116&lt;=0),"Paid",IF((TODAY()&gt;(E116+60)),"Delinquent",IF((TODAY()&gt;E116),"Late","Open"))))</f>
        <v/>
      </c>
    </row>
    <row r="117" spans="1:9" x14ac:dyDescent="0.25">
      <c r="D117" s="11"/>
      <c r="E117" s="12"/>
      <c r="F117" s="11"/>
      <c r="G117" s="13" t="str">
        <f>IF($A117="","",IF(AND((TODAY()&gt;(E117+'Settings &amp; totals'!$B$4)),(F117&lt;D117)),'Settings &amp; totals'!$B$3,0))</f>
        <v/>
      </c>
      <c r="H117" s="13" t="str">
        <f>IF($A117="","",((D117+G117)-F117))</f>
        <v/>
      </c>
      <c r="I117" s="14" t="str">
        <f>IF($A117="","",IF((H117&lt;=0),"Paid",IF((TODAY()&gt;(E117+60)),"Delinquent",IF((TODAY()&gt;E117),"Late","Open"))))</f>
        <v/>
      </c>
    </row>
    <row r="118" spans="1:9" x14ac:dyDescent="0.25">
      <c r="D118" s="11"/>
      <c r="E118" s="12"/>
      <c r="F118" s="11"/>
      <c r="G118" s="13" t="str">
        <f>IF($A118="","",IF(AND((TODAY()&gt;(E118+'Settings &amp; totals'!$B$4)),(F118&lt;D118)),'Settings &amp; totals'!$B$3,0))</f>
        <v/>
      </c>
      <c r="H118" s="13" t="str">
        <f>IF($A118="","",((D118+G118)-F118))</f>
        <v/>
      </c>
      <c r="I118" s="14" t="str">
        <f>IF($A118="","",IF((H118&lt;=0),"Paid",IF((TODAY()&gt;(E118+60)),"Delinquent",IF((TODAY()&gt;E118),"Late","Open"))))</f>
        <v/>
      </c>
    </row>
    <row r="119" spans="1:9" x14ac:dyDescent="0.25">
      <c r="D119" s="11"/>
      <c r="E119" s="12"/>
      <c r="F119" s="11"/>
      <c r="G119" s="13" t="str">
        <f>IF($A119="","",IF(AND((TODAY()&gt;(E119+'Settings &amp; totals'!$B$4)),(F119&lt;D119)),'Settings &amp; totals'!$B$3,0))</f>
        <v/>
      </c>
      <c r="H119" s="13" t="str">
        <f>IF($A119="","",((D119+G119)-F119))</f>
        <v/>
      </c>
      <c r="I119" s="14" t="str">
        <f>IF($A119="","",IF((H119&lt;=0),"Paid",IF((TODAY()&gt;(E119+60)),"Delinquent",IF((TODAY()&gt;E119),"Late","Open"))))</f>
        <v/>
      </c>
    </row>
    <row r="120" spans="1:9" x14ac:dyDescent="0.25">
      <c r="D120" s="11"/>
      <c r="E120" s="12"/>
      <c r="F120" s="11"/>
      <c r="G120" s="13" t="str">
        <f>IF($A120="","",IF(AND((TODAY()&gt;(E120+'Settings &amp; totals'!$B$4)),(F120&lt;D120)),'Settings &amp; totals'!$B$3,0))</f>
        <v/>
      </c>
      <c r="H120" s="13" t="str">
        <f>IF($A120="","",((D120+G120)-F120))</f>
        <v/>
      </c>
      <c r="I120" s="14" t="str">
        <f>IF($A120="","",IF((H120&lt;=0),"Paid",IF((TODAY()&gt;(E120+60)),"Delinquent",IF((TODAY()&gt;E120),"Late","Open"))))</f>
        <v/>
      </c>
    </row>
    <row r="121" spans="1:9" x14ac:dyDescent="0.25">
      <c r="D121" s="11"/>
      <c r="E121" s="12"/>
      <c r="F121" s="11"/>
      <c r="G121" s="13" t="str">
        <f>IF($A121="","",IF(AND((TODAY()&gt;(E121+'Settings &amp; totals'!$B$4)),(F121&lt;D121)),'Settings &amp; totals'!$B$3,0))</f>
        <v/>
      </c>
      <c r="H121" s="13" t="str">
        <f>IF($A121="","",((D121+G121)-F121))</f>
        <v/>
      </c>
      <c r="I121" s="14" t="str">
        <f>IF($A121="","",IF((H121&lt;=0),"Paid",IF((TODAY()&gt;(E121+60)),"Delinquent",IF((TODAY()&gt;E121),"Late","Open"))))</f>
        <v/>
      </c>
    </row>
    <row r="122" spans="1:9" x14ac:dyDescent="0.25">
      <c r="D122" s="11"/>
      <c r="E122" s="12"/>
      <c r="F122" s="11"/>
      <c r="G122" s="13" t="str">
        <f>IF($A122="","",IF(AND((TODAY()&gt;(E122+'Settings &amp; totals'!$B$4)),(F122&lt;D122)),'Settings &amp; totals'!$B$3,0))</f>
        <v/>
      </c>
      <c r="H122" s="13" t="str">
        <f>IF($A122="","",((D122+G122)-F122))</f>
        <v/>
      </c>
      <c r="I122" s="14" t="str">
        <f>IF($A122="","",IF((H122&lt;=0),"Paid",IF((TODAY()&gt;(E122+60)),"Delinquent",IF((TODAY()&gt;E122),"Late","Open"))))</f>
        <v/>
      </c>
    </row>
    <row r="123" spans="1:9" x14ac:dyDescent="0.25">
      <c r="D123" s="11"/>
      <c r="E123" s="12"/>
      <c r="F123" s="11"/>
      <c r="G123" s="13" t="str">
        <f>IF($A123="","",IF(AND((TODAY()&gt;(E123+'Settings &amp; totals'!$B$4)),(F123&lt;D123)),'Settings &amp; totals'!$B$3,0))</f>
        <v/>
      </c>
      <c r="H123" s="13" t="str">
        <f>IF($A123="","",((D123+G123)-F123))</f>
        <v/>
      </c>
      <c r="I123" s="14" t="str">
        <f>IF($A123="","",IF((H123&lt;=0),"Paid",IF((TODAY()&gt;(E123+60)),"Delinquent",IF((TODAY()&gt;E123),"Late","Open"))))</f>
        <v/>
      </c>
    </row>
    <row r="124" spans="1:9" x14ac:dyDescent="0.25">
      <c r="D124" s="11"/>
      <c r="E124" s="12"/>
      <c r="F124" s="11"/>
      <c r="G124" s="13" t="str">
        <f>IF($A124="","",IF(AND((TODAY()&gt;(E124+'Settings &amp; totals'!$B$4)),(F124&lt;D124)),'Settings &amp; totals'!$B$3,0))</f>
        <v/>
      </c>
      <c r="H124" s="13" t="str">
        <f>IF($A124="","",((D124+G124)-F124))</f>
        <v/>
      </c>
      <c r="I124" s="14" t="str">
        <f>IF($A124="","",IF((H124&lt;=0),"Paid",IF((TODAY()&gt;(E124+60)),"Delinquent",IF((TODAY()&gt;E124),"Late","Open"))))</f>
        <v/>
      </c>
    </row>
    <row r="125" spans="1:9" x14ac:dyDescent="0.25">
      <c r="D125" s="11"/>
      <c r="E125" s="12"/>
      <c r="F125" s="11"/>
      <c r="G125" s="13" t="str">
        <f>IF($A125="","",IF(AND((TODAY()&gt;(E125+'Settings &amp; totals'!$B$4)),(F125&lt;D125)),'Settings &amp; totals'!$B$3,0))</f>
        <v/>
      </c>
      <c r="H125" s="13" t="str">
        <f>IF($A125="","",((D125+G125)-F125))</f>
        <v/>
      </c>
      <c r="I125" s="14" t="str">
        <f>IF($A125="","",IF((H125&lt;=0),"Paid",IF((TODAY()&gt;(E125+60)),"Delinquent",IF((TODAY()&gt;E125),"Late","Open"))))</f>
        <v/>
      </c>
    </row>
    <row r="126" spans="1:9" x14ac:dyDescent="0.25">
      <c r="D126" s="11"/>
      <c r="E126" s="12"/>
      <c r="F126" s="11"/>
      <c r="G126" s="13" t="str">
        <f>IF($A126="","",IF(AND((TODAY()&gt;(E126+'Settings &amp; totals'!$B$4)),(F126&lt;D126)),'Settings &amp; totals'!$B$3,0))</f>
        <v/>
      </c>
      <c r="H126" s="13" t="str">
        <f>IF($A126="","",((D126+G126)-F126))</f>
        <v/>
      </c>
      <c r="I126" s="14" t="str">
        <f>IF($A126="","",IF((H126&lt;=0),"Paid",IF((TODAY()&gt;(E126+60)),"Delinquent",IF((TODAY()&gt;E126),"Late","Open"))))</f>
        <v/>
      </c>
    </row>
    <row r="127" spans="1:9" x14ac:dyDescent="0.25">
      <c r="D127" s="11"/>
      <c r="E127" s="12"/>
      <c r="F127" s="11"/>
      <c r="G127" s="13" t="str">
        <f>IF($A127="","",IF(AND((TODAY()&gt;(E127+'Settings &amp; totals'!$B$4)),(F127&lt;D127)),'Settings &amp; totals'!$B$3,0))</f>
        <v/>
      </c>
      <c r="H127" s="13" t="str">
        <f>IF($A127="","",((D127+G127)-F127))</f>
        <v/>
      </c>
      <c r="I127" s="14" t="str">
        <f>IF($A127="","",IF((H127&lt;=0),"Paid",IF((TODAY()&gt;(E127+60)),"Delinquent",IF((TODAY()&gt;E127),"Late","Open"))))</f>
        <v/>
      </c>
    </row>
    <row r="128" spans="1:9" x14ac:dyDescent="0.25">
      <c r="D128" s="11"/>
      <c r="E128" s="12"/>
      <c r="F128" s="11"/>
      <c r="G128" s="13" t="str">
        <f>IF($A128="","",IF(AND((TODAY()&gt;(E128+'Settings &amp; totals'!$B$4)),(F128&lt;D128)),'Settings &amp; totals'!$B$3,0))</f>
        <v/>
      </c>
      <c r="H128" s="13" t="str">
        <f>IF($A128="","",((D128+G128)-F128))</f>
        <v/>
      </c>
      <c r="I128" s="14" t="str">
        <f>IF($A128="","",IF((H128&lt;=0),"Paid",IF((TODAY()&gt;(E128+60)),"Delinquent",IF((TODAY()&gt;E128),"Late","Open"))))</f>
        <v/>
      </c>
    </row>
    <row r="129" spans="1:9" x14ac:dyDescent="0.25">
      <c r="D129" s="11"/>
      <c r="E129" s="12"/>
      <c r="F129" s="11"/>
      <c r="G129" s="13" t="str">
        <f>IF($A129="","",IF(AND((TODAY()&gt;(E129+'Settings &amp; totals'!$B$4)),(F129&lt;D129)),'Settings &amp; totals'!$B$3,0))</f>
        <v/>
      </c>
      <c r="H129" s="13" t="str">
        <f>IF($A129="","",((D129+G129)-F129))</f>
        <v/>
      </c>
      <c r="I129" s="14" t="str">
        <f>IF($A129="","",IF((H129&lt;=0),"Paid",IF((TODAY()&gt;(E129+60)),"Delinquent",IF((TODAY()&gt;E129),"Late","Open"))))</f>
        <v/>
      </c>
    </row>
    <row r="130" spans="1:9" x14ac:dyDescent="0.25">
      <c r="D130" s="11"/>
      <c r="E130" s="12"/>
      <c r="F130" s="11"/>
      <c r="G130" s="13" t="str">
        <f>IF($A130="","",IF(AND((TODAY()&gt;(E130+'Settings &amp; totals'!$B$4)),(F130&lt;D130)),'Settings &amp; totals'!$B$3,0))</f>
        <v/>
      </c>
      <c r="H130" s="13" t="str">
        <f>IF($A130="","",((D130+G130)-F130))</f>
        <v/>
      </c>
      <c r="I130" s="14" t="str">
        <f>IF($A130="","",IF((H130&lt;=0),"Paid",IF((TODAY()&gt;(E130+60)),"Delinquent",IF((TODAY()&gt;E130),"Late","Open"))))</f>
        <v/>
      </c>
    </row>
    <row r="131" spans="1:9" x14ac:dyDescent="0.25">
      <c r="D131" s="11"/>
      <c r="E131" s="12"/>
      <c r="F131" s="11"/>
      <c r="G131" s="13" t="str">
        <f>IF($A131="","",IF(AND((TODAY()&gt;(E131+'Settings &amp; totals'!$B$4)),(F131&lt;D131)),'Settings &amp; totals'!$B$3,0))</f>
        <v/>
      </c>
      <c r="H131" s="13" t="str">
        <f>IF($A131="","",((D131+G131)-F131))</f>
        <v/>
      </c>
      <c r="I131" s="14" t="str">
        <f>IF($A131="","",IF((H131&lt;=0),"Paid",IF((TODAY()&gt;(E131+60)),"Delinquent",IF((TODAY()&gt;E131),"Late","Open"))))</f>
        <v/>
      </c>
    </row>
    <row r="132" spans="1:9" x14ac:dyDescent="0.25">
      <c r="D132" s="11"/>
      <c r="E132" s="12"/>
      <c r="F132" s="11"/>
      <c r="G132" s="13" t="str">
        <f>IF($A132="","",IF(AND((TODAY()&gt;(E132+'Settings &amp; totals'!$B$4)),(F132&lt;D132)),'Settings &amp; totals'!$B$3,0))</f>
        <v/>
      </c>
      <c r="H132" s="13" t="str">
        <f>IF($A132="","",((D132+G132)-F132))</f>
        <v/>
      </c>
      <c r="I132" s="14" t="str">
        <f>IF($A132="","",IF((H132&lt;=0),"Paid",IF((TODAY()&gt;(E132+60)),"Delinquent",IF((TODAY()&gt;E132),"Late","Open"))))</f>
        <v/>
      </c>
    </row>
    <row r="133" spans="1:9" x14ac:dyDescent="0.25">
      <c r="D133" s="11"/>
      <c r="E133" s="12"/>
      <c r="F133" s="11"/>
      <c r="G133" s="13" t="str">
        <f>IF($A133="","",IF(AND((TODAY()&gt;(E133+'Settings &amp; totals'!$B$4)),(F133&lt;D133)),'Settings &amp; totals'!$B$3,0))</f>
        <v/>
      </c>
      <c r="H133" s="13" t="str">
        <f>IF($A133="","",((D133+G133)-F133))</f>
        <v/>
      </c>
      <c r="I133" s="14" t="str">
        <f>IF($A133="","",IF((H133&lt;=0),"Paid",IF((TODAY()&gt;(E133+60)),"Delinquent",IF((TODAY()&gt;E133),"Late","Open"))))</f>
        <v/>
      </c>
    </row>
    <row r="134" spans="1:9" x14ac:dyDescent="0.25">
      <c r="D134" s="11"/>
      <c r="E134" s="12"/>
      <c r="F134" s="11"/>
      <c r="G134" s="13" t="str">
        <f>IF($A134="","",IF(AND((TODAY()&gt;(E134+'Settings &amp; totals'!$B$4)),(F134&lt;D134)),'Settings &amp; totals'!$B$3,0))</f>
        <v/>
      </c>
      <c r="H134" s="13" t="str">
        <f>IF($A134="","",((D134+G134)-F134))</f>
        <v/>
      </c>
      <c r="I134" s="14" t="str">
        <f>IF($A134="","",IF((H134&lt;=0),"Paid",IF((TODAY()&gt;(E134+60)),"Delinquent",IF((TODAY()&gt;E134),"Late","Open"))))</f>
        <v/>
      </c>
    </row>
    <row r="135" spans="1:9" x14ac:dyDescent="0.25">
      <c r="D135" s="11"/>
      <c r="E135" s="12"/>
      <c r="F135" s="11"/>
      <c r="G135" s="13" t="str">
        <f>IF($A135="","",IF(AND((TODAY()&gt;(E135+'Settings &amp; totals'!$B$4)),(F135&lt;D135)),'Settings &amp; totals'!$B$3,0))</f>
        <v/>
      </c>
      <c r="H135" s="13" t="str">
        <f>IF($A135="","",((D135+G135)-F135))</f>
        <v/>
      </c>
      <c r="I135" s="14" t="str">
        <f>IF($A135="","",IF((H135&lt;=0),"Paid",IF((TODAY()&gt;(E135+60)),"Delinquent",IF((TODAY()&gt;E135),"Late","Open"))))</f>
        <v/>
      </c>
    </row>
    <row r="136" spans="1:9" x14ac:dyDescent="0.25">
      <c r="D136" s="11"/>
      <c r="E136" s="12"/>
      <c r="F136" s="11"/>
      <c r="G136" s="13" t="str">
        <f>IF($A136="","",IF(AND((TODAY()&gt;(E136+'Settings &amp; totals'!$B$4)),(F136&lt;D136)),'Settings &amp; totals'!$B$3,0))</f>
        <v/>
      </c>
      <c r="H136" s="13" t="str">
        <f>IF($A136="","",((D136+G136)-F136))</f>
        <v/>
      </c>
      <c r="I136" s="14" t="str">
        <f>IF($A136="","",IF((H136&lt;=0),"Paid",IF((TODAY()&gt;(E136+60)),"Delinquent",IF((TODAY()&gt;E136),"Late","Open"))))</f>
        <v/>
      </c>
    </row>
    <row r="137" spans="1:9" x14ac:dyDescent="0.25">
      <c r="D137" s="11"/>
      <c r="E137" s="12"/>
      <c r="F137" s="11"/>
      <c r="G137" s="13" t="str">
        <f>IF($A137="","",IF(AND((TODAY()&gt;(E137+'Settings &amp; totals'!$B$4)),(F137&lt;D137)),'Settings &amp; totals'!$B$3,0))</f>
        <v/>
      </c>
      <c r="H137" s="13" t="str">
        <f>IF($A137="","",((D137+G137)-F137))</f>
        <v/>
      </c>
      <c r="I137" s="14" t="str">
        <f>IF($A137="","",IF((H137&lt;=0),"Paid",IF((TODAY()&gt;(E137+60)),"Delinquent",IF((TODAY()&gt;E137),"Late","Open"))))</f>
        <v/>
      </c>
    </row>
    <row r="138" spans="1:9" x14ac:dyDescent="0.25">
      <c r="D138" s="11"/>
      <c r="E138" s="12"/>
      <c r="F138" s="11"/>
      <c r="G138" s="13" t="str">
        <f>IF($A138="","",IF(AND((TODAY()&gt;(E138+'Settings &amp; totals'!$B$4)),(F138&lt;D138)),'Settings &amp; totals'!$B$3,0))</f>
        <v/>
      </c>
      <c r="H138" s="13" t="str">
        <f>IF($A138="","",((D138+G138)-F138))</f>
        <v/>
      </c>
      <c r="I138" s="14" t="str">
        <f>IF($A138="","",IF((H138&lt;=0),"Paid",IF((TODAY()&gt;(E138+60)),"Delinquent",IF((TODAY()&gt;E138),"Late","Open"))))</f>
        <v/>
      </c>
    </row>
    <row r="139" spans="1:9" x14ac:dyDescent="0.25">
      <c r="D139" s="11"/>
      <c r="E139" s="12"/>
      <c r="F139" s="11"/>
      <c r="G139" s="13" t="str">
        <f>IF($A139="","",IF(AND((TODAY()&gt;(E139+'Settings &amp; totals'!$B$4)),(F139&lt;D139)),'Settings &amp; totals'!$B$3,0))</f>
        <v/>
      </c>
      <c r="H139" s="13" t="str">
        <f>IF($A139="","",((D139+G139)-F139))</f>
        <v/>
      </c>
      <c r="I139" s="14" t="str">
        <f>IF($A139="","",IF((H139&lt;=0),"Paid",IF((TODAY()&gt;(E139+60)),"Delinquent",IF((TODAY()&gt;E139),"Late","Open"))))</f>
        <v/>
      </c>
    </row>
    <row r="140" spans="1:9" x14ac:dyDescent="0.25">
      <c r="D140" s="11"/>
      <c r="E140" s="12"/>
      <c r="F140" s="11"/>
      <c r="G140" s="13" t="str">
        <f>IF($A140="","",IF(AND((TODAY()&gt;(E140+'Settings &amp; totals'!$B$4)),(F140&lt;D140)),'Settings &amp; totals'!$B$3,0))</f>
        <v/>
      </c>
      <c r="H140" s="13" t="str">
        <f>IF($A140="","",((D140+G140)-F140))</f>
        <v/>
      </c>
      <c r="I140" s="14" t="str">
        <f>IF($A140="","",IF((H140&lt;=0),"Paid",IF((TODAY()&gt;(E140+60)),"Delinquent",IF((TODAY()&gt;E140),"Late","Open"))))</f>
        <v/>
      </c>
    </row>
    <row r="141" spans="1:9" x14ac:dyDescent="0.25">
      <c r="D141" s="11"/>
      <c r="E141" s="12"/>
      <c r="F141" s="11"/>
      <c r="G141" s="13" t="str">
        <f>IF($A141="","",IF(AND((TODAY()&gt;(E141+'Settings &amp; totals'!$B$4)),(F141&lt;D141)),'Settings &amp; totals'!$B$3,0))</f>
        <v/>
      </c>
      <c r="H141" s="13" t="str">
        <f>IF($A141="","",((D141+G141)-F141))</f>
        <v/>
      </c>
      <c r="I141" s="14" t="str">
        <f>IF($A141="","",IF((H141&lt;=0),"Paid",IF((TODAY()&gt;(E141+60)),"Delinquent",IF((TODAY()&gt;E141),"Late","Open"))))</f>
        <v/>
      </c>
    </row>
    <row r="142" spans="1:9" x14ac:dyDescent="0.25">
      <c r="D142" s="11"/>
      <c r="E142" s="12"/>
      <c r="F142" s="11"/>
      <c r="G142" s="13" t="str">
        <f>IF($A142="","",IF(AND((TODAY()&gt;(E142+'Settings &amp; totals'!$B$4)),(F142&lt;D142)),'Settings &amp; totals'!$B$3,0))</f>
        <v/>
      </c>
      <c r="H142" s="13" t="str">
        <f>IF($A142="","",((D142+G142)-F142))</f>
        <v/>
      </c>
      <c r="I142" s="14" t="str">
        <f>IF($A142="","",IF((H142&lt;=0),"Paid",IF((TODAY()&gt;(E142+60)),"Delinquent",IF((TODAY()&gt;E142),"Late","Open"))))</f>
        <v/>
      </c>
    </row>
    <row r="143" spans="1:9" x14ac:dyDescent="0.25">
      <c r="D143" s="11"/>
      <c r="E143" s="12"/>
      <c r="F143" s="11"/>
      <c r="G143" s="13" t="str">
        <f>IF($A143="","",IF(AND((TODAY()&gt;(E143+'Settings &amp; totals'!$B$4)),(F143&lt;D143)),'Settings &amp; totals'!$B$3,0))</f>
        <v/>
      </c>
      <c r="H143" s="13" t="str">
        <f>IF($A143="","",((D143+G143)-F143))</f>
        <v/>
      </c>
      <c r="I143" s="14" t="str">
        <f>IF($A143="","",IF((H143&lt;=0),"Paid",IF((TODAY()&gt;(E143+60)),"Delinquent",IF((TODAY()&gt;E143),"Late","Open"))))</f>
        <v/>
      </c>
    </row>
    <row r="144" spans="1:9" x14ac:dyDescent="0.25">
      <c r="D144" s="11"/>
      <c r="E144" s="12"/>
      <c r="F144" s="11"/>
      <c r="G144" s="13" t="str">
        <f>IF($A144="","",IF(AND((TODAY()&gt;(E144+'Settings &amp; totals'!$B$4)),(F144&lt;D144)),'Settings &amp; totals'!$B$3,0))</f>
        <v/>
      </c>
      <c r="H144" s="13" t="str">
        <f>IF($A144="","",((D144+G144)-F144))</f>
        <v/>
      </c>
      <c r="I144" s="14" t="str">
        <f>IF($A144="","",IF((H144&lt;=0),"Paid",IF((TODAY()&gt;(E144+60)),"Delinquent",IF((TODAY()&gt;E144),"Late","Open"))))</f>
        <v/>
      </c>
    </row>
    <row r="145" spans="1:9" x14ac:dyDescent="0.25">
      <c r="D145" s="11"/>
      <c r="E145" s="12"/>
      <c r="F145" s="11"/>
      <c r="G145" s="13" t="str">
        <f>IF($A145="","",IF(AND((TODAY()&gt;(E145+'Settings &amp; totals'!$B$4)),(F145&lt;D145)),'Settings &amp; totals'!$B$3,0))</f>
        <v/>
      </c>
      <c r="H145" s="13" t="str">
        <f>IF($A145="","",((D145+G145)-F145))</f>
        <v/>
      </c>
      <c r="I145" s="14" t="str">
        <f>IF($A145="","",IF((H145&lt;=0),"Paid",IF((TODAY()&gt;(E145+60)),"Delinquent",IF((TODAY()&gt;E145),"Late","Open"))))</f>
        <v/>
      </c>
    </row>
    <row r="146" spans="1:9" x14ac:dyDescent="0.25">
      <c r="D146" s="11"/>
      <c r="E146" s="12"/>
      <c r="F146" s="11"/>
      <c r="G146" s="13" t="str">
        <f>IF($A146="","",IF(AND((TODAY()&gt;(E146+'Settings &amp; totals'!$B$4)),(F146&lt;D146)),'Settings &amp; totals'!$B$3,0))</f>
        <v/>
      </c>
      <c r="H146" s="13" t="str">
        <f>IF($A146="","",((D146+G146)-F146))</f>
        <v/>
      </c>
      <c r="I146" s="14" t="str">
        <f>IF($A146="","",IF((H146&lt;=0),"Paid",IF((TODAY()&gt;(E146+60)),"Delinquent",IF((TODAY()&gt;E146),"Late","Open"))))</f>
        <v/>
      </c>
    </row>
    <row r="147" spans="1:9" x14ac:dyDescent="0.25">
      <c r="D147" s="11"/>
      <c r="E147" s="12"/>
      <c r="F147" s="11"/>
      <c r="G147" s="13" t="str">
        <f>IF($A147="","",IF(AND((TODAY()&gt;(E147+'Settings &amp; totals'!$B$4)),(F147&lt;D147)),'Settings &amp; totals'!$B$3,0))</f>
        <v/>
      </c>
      <c r="H147" s="13" t="str">
        <f>IF($A147="","",((D147+G147)-F147))</f>
        <v/>
      </c>
      <c r="I147" s="14" t="str">
        <f>IF($A147="","",IF((H147&lt;=0),"Paid",IF((TODAY()&gt;(E147+60)),"Delinquent",IF((TODAY()&gt;E147),"Late","Open"))))</f>
        <v/>
      </c>
    </row>
    <row r="148" spans="1:9" x14ac:dyDescent="0.25">
      <c r="D148" s="11"/>
      <c r="E148" s="12"/>
      <c r="F148" s="11"/>
      <c r="G148" s="13" t="str">
        <f>IF($A148="","",IF(AND((TODAY()&gt;(E148+'Settings &amp; totals'!$B$4)),(F148&lt;D148)),'Settings &amp; totals'!$B$3,0))</f>
        <v/>
      </c>
      <c r="H148" s="13" t="str">
        <f>IF($A148="","",((D148+G148)-F148))</f>
        <v/>
      </c>
      <c r="I148" s="14" t="str">
        <f>IF($A148="","",IF((H148&lt;=0),"Paid",IF((TODAY()&gt;(E148+60)),"Delinquent",IF((TODAY()&gt;E148),"Late","Open"))))</f>
        <v/>
      </c>
    </row>
    <row r="149" spans="1:9" x14ac:dyDescent="0.25">
      <c r="D149" s="11"/>
      <c r="E149" s="12"/>
      <c r="F149" s="11"/>
      <c r="G149" s="13" t="str">
        <f>IF($A149="","",IF(AND((TODAY()&gt;(E149+'Settings &amp; totals'!$B$4)),(F149&lt;D149)),'Settings &amp; totals'!$B$3,0))</f>
        <v/>
      </c>
      <c r="H149" s="13" t="str">
        <f>IF($A149="","",((D149+G149)-F149))</f>
        <v/>
      </c>
      <c r="I149" s="14" t="str">
        <f>IF($A149="","",IF((H149&lt;=0),"Paid",IF((TODAY()&gt;(E149+60)),"Delinquent",IF((TODAY()&gt;E149),"Late","Open"))))</f>
        <v/>
      </c>
    </row>
    <row r="150" spans="1:9" x14ac:dyDescent="0.25">
      <c r="D150" s="11"/>
      <c r="E150" s="12"/>
      <c r="F150" s="11"/>
      <c r="G150" s="13" t="str">
        <f>IF($A150="","",IF(AND((TODAY()&gt;(E150+'Settings &amp; totals'!$B$4)),(F150&lt;D150)),'Settings &amp; totals'!$B$3,0))</f>
        <v/>
      </c>
      <c r="H150" s="13" t="str">
        <f>IF($A150="","",((D150+G150)-F150))</f>
        <v/>
      </c>
      <c r="I150" s="14" t="str">
        <f>IF($A150="","",IF((H150&lt;=0),"Paid",IF((TODAY()&gt;(E150+60)),"Delinquent",IF((TODAY()&gt;E150),"Late","Open"))))</f>
        <v/>
      </c>
    </row>
    <row r="151" spans="1:9" x14ac:dyDescent="0.25">
      <c r="D151" s="11"/>
      <c r="E151" s="12"/>
      <c r="F151" s="11"/>
      <c r="G151" s="13" t="str">
        <f>IF($A151="","",IF(AND((TODAY()&gt;(E151+'Settings &amp; totals'!$B$4)),(F151&lt;D151)),'Settings &amp; totals'!$B$3,0))</f>
        <v/>
      </c>
      <c r="H151" s="13" t="str">
        <f>IF($A151="","",((D151+G151)-F151))</f>
        <v/>
      </c>
      <c r="I151" s="14" t="str">
        <f>IF($A151="","",IF((H151&lt;=0),"Paid",IF((TODAY()&gt;(E151+60)),"Delinquent",IF((TODAY()&gt;E151),"Late","Open"))))</f>
        <v/>
      </c>
    </row>
    <row r="152" spans="1:9" x14ac:dyDescent="0.25">
      <c r="D152" s="11"/>
      <c r="E152" s="12"/>
      <c r="F152" s="11"/>
      <c r="G152" s="13" t="str">
        <f>IF($A152="","",IF(AND((TODAY()&gt;(E152+'Settings &amp; totals'!$B$4)),(F152&lt;D152)),'Settings &amp; totals'!$B$3,0))</f>
        <v/>
      </c>
      <c r="H152" s="13" t="str">
        <f>IF($A152="","",((D152+G152)-F152))</f>
        <v/>
      </c>
      <c r="I152" s="14" t="str">
        <f>IF($A152="","",IF((H152&lt;=0),"Paid",IF((TODAY()&gt;(E152+60)),"Delinquent",IF((TODAY()&gt;E152),"Late","Open"))))</f>
        <v/>
      </c>
    </row>
    <row r="153" spans="1:9" x14ac:dyDescent="0.25">
      <c r="D153" s="11"/>
      <c r="E153" s="12"/>
      <c r="F153" s="11"/>
      <c r="G153" s="13" t="str">
        <f>IF($A153="","",IF(AND((TODAY()&gt;(E153+'Settings &amp; totals'!$B$4)),(F153&lt;D153)),'Settings &amp; totals'!$B$3,0))</f>
        <v/>
      </c>
      <c r="H153" s="13" t="str">
        <f>IF($A153="","",((D153+G153)-F153))</f>
        <v/>
      </c>
      <c r="I153" s="14" t="str">
        <f>IF($A153="","",IF((H153&lt;=0),"Paid",IF((TODAY()&gt;(E153+60)),"Delinquent",IF((TODAY()&gt;E153),"Late","Open"))))</f>
        <v/>
      </c>
    </row>
    <row r="154" spans="1:9" x14ac:dyDescent="0.25">
      <c r="D154" s="11"/>
      <c r="E154" s="12"/>
      <c r="F154" s="11"/>
      <c r="G154" s="13" t="str">
        <f>IF($A154="","",IF(AND((TODAY()&gt;(E154+'Settings &amp; totals'!$B$4)),(F154&lt;D154)),'Settings &amp; totals'!$B$3,0))</f>
        <v/>
      </c>
      <c r="H154" s="13" t="str">
        <f>IF($A154="","",((D154+G154)-F154))</f>
        <v/>
      </c>
      <c r="I154" s="14" t="str">
        <f>IF($A154="","",IF((H154&lt;=0),"Paid",IF((TODAY()&gt;(E154+60)),"Delinquent",IF((TODAY()&gt;E154),"Late","Open"))))</f>
        <v/>
      </c>
    </row>
    <row r="155" spans="1:9" x14ac:dyDescent="0.25">
      <c r="D155" s="11"/>
      <c r="E155" s="12"/>
      <c r="F155" s="11"/>
      <c r="G155" s="13" t="str">
        <f>IF($A155="","",IF(AND((TODAY()&gt;(E155+'Settings &amp; totals'!$B$4)),(F155&lt;D155)),'Settings &amp; totals'!$B$3,0))</f>
        <v/>
      </c>
      <c r="H155" s="13" t="str">
        <f>IF($A155="","",((D155+G155)-F155))</f>
        <v/>
      </c>
      <c r="I155" s="14" t="str">
        <f>IF($A155="","",IF((H155&lt;=0),"Paid",IF((TODAY()&gt;(E155+60)),"Delinquent",IF((TODAY()&gt;E155),"Late","Open"))))</f>
        <v/>
      </c>
    </row>
    <row r="156" spans="1:9" x14ac:dyDescent="0.25">
      <c r="D156" s="11"/>
      <c r="E156" s="12"/>
      <c r="F156" s="11"/>
      <c r="G156" s="13" t="str">
        <f>IF($A156="","",IF(AND((TODAY()&gt;(E156+'Settings &amp; totals'!$B$4)),(F156&lt;D156)),'Settings &amp; totals'!$B$3,0))</f>
        <v/>
      </c>
      <c r="H156" s="13" t="str">
        <f>IF($A156="","",((D156+G156)-F156))</f>
        <v/>
      </c>
      <c r="I156" s="14" t="str">
        <f>IF($A156="","",IF((H156&lt;=0),"Paid",IF((TODAY()&gt;(E156+60)),"Delinquent",IF((TODAY()&gt;E156),"Late","Open"))))</f>
        <v/>
      </c>
    </row>
    <row r="157" spans="1:9" x14ac:dyDescent="0.25">
      <c r="D157" s="11"/>
      <c r="E157" s="12"/>
      <c r="F157" s="11"/>
      <c r="G157" s="13" t="str">
        <f>IF($A157="","",IF(AND((TODAY()&gt;(E157+'Settings &amp; totals'!$B$4)),(F157&lt;D157)),'Settings &amp; totals'!$B$3,0))</f>
        <v/>
      </c>
      <c r="H157" s="13" t="str">
        <f>IF($A157="","",((D157+G157)-F157))</f>
        <v/>
      </c>
      <c r="I157" s="14" t="str">
        <f>IF($A157="","",IF((H157&lt;=0),"Paid",IF((TODAY()&gt;(E157+60)),"Delinquent",IF((TODAY()&gt;E157),"Late","Open"))))</f>
        <v/>
      </c>
    </row>
    <row r="158" spans="1:9" x14ac:dyDescent="0.25">
      <c r="D158" s="11"/>
      <c r="E158" s="12"/>
      <c r="F158" s="11"/>
      <c r="G158" s="13" t="str">
        <f>IF($A158="","",IF(AND((TODAY()&gt;(E158+'Settings &amp; totals'!$B$4)),(F158&lt;D158)),'Settings &amp; totals'!$B$3,0))</f>
        <v/>
      </c>
      <c r="H158" s="13" t="str">
        <f>IF($A158="","",((D158+G158)-F158))</f>
        <v/>
      </c>
      <c r="I158" s="14" t="str">
        <f>IF($A158="","",IF((H158&lt;=0),"Paid",IF((TODAY()&gt;(E158+60)),"Delinquent",IF((TODAY()&gt;E158),"Late","Open"))))</f>
        <v/>
      </c>
    </row>
    <row r="159" spans="1:9" x14ac:dyDescent="0.25">
      <c r="D159" s="11"/>
      <c r="E159" s="12"/>
      <c r="F159" s="11"/>
      <c r="G159" s="13" t="str">
        <f>IF($A159="","",IF(AND((TODAY()&gt;(E159+'Settings &amp; totals'!$B$4)),(F159&lt;D159)),'Settings &amp; totals'!$B$3,0))</f>
        <v/>
      </c>
      <c r="H159" s="13" t="str">
        <f>IF($A159="","",((D159+G159)-F159))</f>
        <v/>
      </c>
      <c r="I159" s="14" t="str">
        <f>IF($A159="","",IF((H159&lt;=0),"Paid",IF((TODAY()&gt;(E159+60)),"Delinquent",IF((TODAY()&gt;E159),"Late","Open"))))</f>
        <v/>
      </c>
    </row>
    <row r="160" spans="1:9" x14ac:dyDescent="0.25">
      <c r="D160" s="11"/>
      <c r="E160" s="12"/>
      <c r="F160" s="11"/>
      <c r="G160" s="13" t="str">
        <f>IF($A160="","",IF(AND((TODAY()&gt;(E160+'Settings &amp; totals'!$B$4)),(F160&lt;D160)),'Settings &amp; totals'!$B$3,0))</f>
        <v/>
      </c>
      <c r="H160" s="13" t="str">
        <f>IF($A160="","",((D160+G160)-F160))</f>
        <v/>
      </c>
      <c r="I160" s="14" t="str">
        <f>IF($A160="","",IF((H160&lt;=0),"Paid",IF((TODAY()&gt;(E160+60)),"Delinquent",IF((TODAY()&gt;E160),"Late","Open"))))</f>
        <v/>
      </c>
    </row>
    <row r="161" spans="1:9" x14ac:dyDescent="0.25">
      <c r="D161" s="11"/>
      <c r="E161" s="12"/>
      <c r="F161" s="11"/>
      <c r="G161" s="13" t="str">
        <f>IF($A161="","",IF(AND((TODAY()&gt;(E161+'Settings &amp; totals'!$B$4)),(F161&lt;D161)),'Settings &amp; totals'!$B$3,0))</f>
        <v/>
      </c>
      <c r="H161" s="13" t="str">
        <f>IF($A161="","",((D161+G161)-F161))</f>
        <v/>
      </c>
      <c r="I161" s="14" t="str">
        <f>IF($A161="","",IF((H161&lt;=0),"Paid",IF((TODAY()&gt;(E161+60)),"Delinquent",IF((TODAY()&gt;E161),"Late","Open"))))</f>
        <v/>
      </c>
    </row>
    <row r="162" spans="1:9" x14ac:dyDescent="0.25">
      <c r="D162" s="11"/>
      <c r="E162" s="12"/>
      <c r="F162" s="11"/>
      <c r="G162" s="13" t="str">
        <f>IF($A162="","",IF(AND((TODAY()&gt;(E162+'Settings &amp; totals'!$B$4)),(F162&lt;D162)),'Settings &amp; totals'!$B$3,0))</f>
        <v/>
      </c>
      <c r="H162" s="13" t="str">
        <f>IF($A162="","",((D162+G162)-F162))</f>
        <v/>
      </c>
      <c r="I162" s="14" t="str">
        <f>IF($A162="","",IF((H162&lt;=0),"Paid",IF((TODAY()&gt;(E162+60)),"Delinquent",IF((TODAY()&gt;E162),"Late","Open"))))</f>
        <v/>
      </c>
    </row>
    <row r="163" spans="1:9" x14ac:dyDescent="0.25">
      <c r="D163" s="11"/>
      <c r="E163" s="12"/>
      <c r="F163" s="11"/>
      <c r="G163" s="13" t="str">
        <f>IF($A163="","",IF(AND((TODAY()&gt;(E163+'Settings &amp; totals'!$B$4)),(F163&lt;D163)),'Settings &amp; totals'!$B$3,0))</f>
        <v/>
      </c>
      <c r="H163" s="13" t="str">
        <f>IF($A163="","",((D163+G163)-F163))</f>
        <v/>
      </c>
      <c r="I163" s="14" t="str">
        <f>IF($A163="","",IF((H163&lt;=0),"Paid",IF((TODAY()&gt;(E163+60)),"Delinquent",IF((TODAY()&gt;E163),"Late","Open"))))</f>
        <v/>
      </c>
    </row>
    <row r="164" spans="1:9" x14ac:dyDescent="0.25">
      <c r="D164" s="11"/>
      <c r="E164" s="12"/>
      <c r="F164" s="11"/>
      <c r="G164" s="13" t="str">
        <f>IF($A164="","",IF(AND((TODAY()&gt;(E164+'Settings &amp; totals'!$B$4)),(F164&lt;D164)),'Settings &amp; totals'!$B$3,0))</f>
        <v/>
      </c>
      <c r="H164" s="13" t="str">
        <f>IF($A164="","",((D164+G164)-F164))</f>
        <v/>
      </c>
      <c r="I164" s="14" t="str">
        <f>IF($A164="","",IF((H164&lt;=0),"Paid",IF((TODAY()&gt;(E164+60)),"Delinquent",IF((TODAY()&gt;E164),"Late","Open"))))</f>
        <v/>
      </c>
    </row>
    <row r="165" spans="1:9" x14ac:dyDescent="0.25">
      <c r="D165" s="11"/>
      <c r="E165" s="12"/>
      <c r="F165" s="11"/>
      <c r="G165" s="13" t="str">
        <f>IF($A165="","",IF(AND((TODAY()&gt;(E165+'Settings &amp; totals'!$B$4)),(F165&lt;D165)),'Settings &amp; totals'!$B$3,0))</f>
        <v/>
      </c>
      <c r="H165" s="13" t="str">
        <f>IF($A165="","",((D165+G165)-F165))</f>
        <v/>
      </c>
      <c r="I165" s="14" t="str">
        <f>IF($A165="","",IF((H165&lt;=0),"Paid",IF((TODAY()&gt;(E165+60)),"Delinquent",IF((TODAY()&gt;E165),"Late","Open"))))</f>
        <v/>
      </c>
    </row>
    <row r="166" spans="1:9" x14ac:dyDescent="0.25">
      <c r="D166" s="11"/>
      <c r="E166" s="12"/>
      <c r="F166" s="11"/>
      <c r="G166" s="13" t="str">
        <f>IF($A166="","",IF(AND((TODAY()&gt;(E166+'Settings &amp; totals'!$B$4)),(F166&lt;D166)),'Settings &amp; totals'!$B$3,0))</f>
        <v/>
      </c>
      <c r="H166" s="13" t="str">
        <f>IF($A166="","",((D166+G166)-F166))</f>
        <v/>
      </c>
      <c r="I166" s="14" t="str">
        <f>IF($A166="","",IF((H166&lt;=0),"Paid",IF((TODAY()&gt;(E166+60)),"Delinquent",IF((TODAY()&gt;E166),"Late","Open"))))</f>
        <v/>
      </c>
    </row>
    <row r="167" spans="1:9" x14ac:dyDescent="0.25">
      <c r="D167" s="11"/>
      <c r="E167" s="12"/>
      <c r="F167" s="11"/>
      <c r="G167" s="13" t="str">
        <f>IF($A167="","",IF(AND((TODAY()&gt;(E167+'Settings &amp; totals'!$B$4)),(F167&lt;D167)),'Settings &amp; totals'!$B$3,0))</f>
        <v/>
      </c>
      <c r="H167" s="13" t="str">
        <f>IF($A167="","",((D167+G167)-F167))</f>
        <v/>
      </c>
      <c r="I167" s="14" t="str">
        <f>IF($A167="","",IF((H167&lt;=0),"Paid",IF((TODAY()&gt;(E167+60)),"Delinquent",IF((TODAY()&gt;E167),"Late","Open"))))</f>
        <v/>
      </c>
    </row>
    <row r="168" spans="1:9" x14ac:dyDescent="0.25">
      <c r="D168" s="11"/>
      <c r="E168" s="12"/>
      <c r="F168" s="11"/>
      <c r="G168" s="13" t="str">
        <f>IF($A168="","",IF(AND((TODAY()&gt;(E168+'Settings &amp; totals'!$B$4)),(F168&lt;D168)),'Settings &amp; totals'!$B$3,0))</f>
        <v/>
      </c>
      <c r="H168" s="13" t="str">
        <f>IF($A168="","",((D168+G168)-F168))</f>
        <v/>
      </c>
      <c r="I168" s="14" t="str">
        <f>IF($A168="","",IF((H168&lt;=0),"Paid",IF((TODAY()&gt;(E168+60)),"Delinquent",IF((TODAY()&gt;E168),"Late","Open"))))</f>
        <v/>
      </c>
    </row>
    <row r="169" spans="1:9" x14ac:dyDescent="0.25">
      <c r="D169" s="11"/>
      <c r="E169" s="12"/>
      <c r="F169" s="11"/>
      <c r="G169" s="13" t="str">
        <f>IF($A169="","",IF(AND((TODAY()&gt;(E169+'Settings &amp; totals'!$B$4)),(F169&lt;D169)),'Settings &amp; totals'!$B$3,0))</f>
        <v/>
      </c>
      <c r="H169" s="13" t="str">
        <f>IF($A169="","",((D169+G169)-F169))</f>
        <v/>
      </c>
      <c r="I169" s="14" t="str">
        <f>IF($A169="","",IF((H169&lt;=0),"Paid",IF((TODAY()&gt;(E169+60)),"Delinquent",IF((TODAY()&gt;E169),"Late","Open"))))</f>
        <v/>
      </c>
    </row>
    <row r="170" spans="1:9" x14ac:dyDescent="0.25">
      <c r="D170" s="11"/>
      <c r="E170" s="12"/>
      <c r="F170" s="11"/>
      <c r="G170" s="13" t="str">
        <f>IF($A170="","",IF(AND((TODAY()&gt;(E170+'Settings &amp; totals'!$B$4)),(F170&lt;D170)),'Settings &amp; totals'!$B$3,0))</f>
        <v/>
      </c>
      <c r="H170" s="13" t="str">
        <f>IF($A170="","",((D170+G170)-F170))</f>
        <v/>
      </c>
      <c r="I170" s="14" t="str">
        <f>IF($A170="","",IF((H170&lt;=0),"Paid",IF((TODAY()&gt;(E170+60)),"Delinquent",IF((TODAY()&gt;E170),"Late","Open"))))</f>
        <v/>
      </c>
    </row>
    <row r="171" spans="1:9" x14ac:dyDescent="0.25">
      <c r="D171" s="11"/>
      <c r="E171" s="12"/>
      <c r="F171" s="11"/>
      <c r="G171" s="13" t="str">
        <f>IF($A171="","",IF(AND((TODAY()&gt;(E171+'Settings &amp; totals'!$B$4)),(F171&lt;D171)),'Settings &amp; totals'!$B$3,0))</f>
        <v/>
      </c>
      <c r="H171" s="13" t="str">
        <f>IF($A171="","",((D171+G171)-F171))</f>
        <v/>
      </c>
      <c r="I171" s="14" t="str">
        <f>IF($A171="","",IF((H171&lt;=0),"Paid",IF((TODAY()&gt;(E171+60)),"Delinquent",IF((TODAY()&gt;E171),"Late","Open"))))</f>
        <v/>
      </c>
    </row>
    <row r="172" spans="1:9" x14ac:dyDescent="0.25">
      <c r="D172" s="11"/>
      <c r="E172" s="12"/>
      <c r="F172" s="11"/>
      <c r="G172" s="13" t="str">
        <f>IF($A172="","",IF(AND((TODAY()&gt;(E172+'Settings &amp; totals'!$B$4)),(F172&lt;D172)),'Settings &amp; totals'!$B$3,0))</f>
        <v/>
      </c>
      <c r="H172" s="13" t="str">
        <f>IF($A172="","",((D172+G172)-F172))</f>
        <v/>
      </c>
      <c r="I172" s="14" t="str">
        <f>IF($A172="","",IF((H172&lt;=0),"Paid",IF((TODAY()&gt;(E172+60)),"Delinquent",IF((TODAY()&gt;E172),"Late","Open"))))</f>
        <v/>
      </c>
    </row>
    <row r="173" spans="1:9" x14ac:dyDescent="0.25">
      <c r="D173" s="11"/>
      <c r="E173" s="12"/>
      <c r="F173" s="11"/>
      <c r="G173" s="13" t="str">
        <f>IF($A173="","",IF(AND((TODAY()&gt;(E173+'Settings &amp; totals'!$B$4)),(F173&lt;D173)),'Settings &amp; totals'!$B$3,0))</f>
        <v/>
      </c>
      <c r="H173" s="13" t="str">
        <f>IF($A173="","",((D173+G173)-F173))</f>
        <v/>
      </c>
      <c r="I173" s="14" t="str">
        <f>IF($A173="","",IF((H173&lt;=0),"Paid",IF((TODAY()&gt;(E173+60)),"Delinquent",IF((TODAY()&gt;E173),"Late","Open"))))</f>
        <v/>
      </c>
    </row>
    <row r="174" spans="1:9" x14ac:dyDescent="0.25">
      <c r="D174" s="11"/>
      <c r="E174" s="12"/>
      <c r="F174" s="11"/>
      <c r="G174" s="13" t="str">
        <f>IF($A174="","",IF(AND((TODAY()&gt;(E174+'Settings &amp; totals'!$B$4)),(F174&lt;D174)),'Settings &amp; totals'!$B$3,0))</f>
        <v/>
      </c>
      <c r="H174" s="13" t="str">
        <f>IF($A174="","",((D174+G174)-F174))</f>
        <v/>
      </c>
      <c r="I174" s="14" t="str">
        <f>IF($A174="","",IF((H174&lt;=0),"Paid",IF((TODAY()&gt;(E174+60)),"Delinquent",IF((TODAY()&gt;E174),"Late","Open"))))</f>
        <v/>
      </c>
    </row>
    <row r="175" spans="1:9" x14ac:dyDescent="0.25">
      <c r="D175" s="11"/>
      <c r="E175" s="12"/>
      <c r="F175" s="11"/>
      <c r="G175" s="13" t="str">
        <f>IF($A175="","",IF(AND((TODAY()&gt;(E175+'Settings &amp; totals'!$B$4)),(F175&lt;D175)),'Settings &amp; totals'!$B$3,0))</f>
        <v/>
      </c>
      <c r="H175" s="13" t="str">
        <f>IF($A175="","",((D175+G175)-F175))</f>
        <v/>
      </c>
      <c r="I175" s="14" t="str">
        <f>IF($A175="","",IF((H175&lt;=0),"Paid",IF((TODAY()&gt;(E175+60)),"Delinquent",IF((TODAY()&gt;E175),"Late","Open"))))</f>
        <v/>
      </c>
    </row>
    <row r="176" spans="1:9" x14ac:dyDescent="0.25">
      <c r="D176" s="11"/>
      <c r="E176" s="12"/>
      <c r="F176" s="11"/>
      <c r="G176" s="13" t="str">
        <f>IF($A176="","",IF(AND((TODAY()&gt;(E176+'Settings &amp; totals'!$B$4)),(F176&lt;D176)),'Settings &amp; totals'!$B$3,0))</f>
        <v/>
      </c>
      <c r="H176" s="13" t="str">
        <f>IF($A176="","",((D176+G176)-F176))</f>
        <v/>
      </c>
      <c r="I176" s="14" t="str">
        <f>IF($A176="","",IF((H176&lt;=0),"Paid",IF((TODAY()&gt;(E176+60)),"Delinquent",IF((TODAY()&gt;E176),"Late","Open"))))</f>
        <v/>
      </c>
    </row>
    <row r="177" spans="1:9" x14ac:dyDescent="0.25">
      <c r="D177" s="11"/>
      <c r="E177" s="12"/>
      <c r="F177" s="11"/>
      <c r="G177" s="13" t="str">
        <f>IF($A177="","",IF(AND((TODAY()&gt;(E177+'Settings &amp; totals'!$B$4)),(F177&lt;D177)),'Settings &amp; totals'!$B$3,0))</f>
        <v/>
      </c>
      <c r="H177" s="13" t="str">
        <f>IF($A177="","",((D177+G177)-F177))</f>
        <v/>
      </c>
      <c r="I177" s="14" t="str">
        <f>IF($A177="","",IF((H177&lt;=0),"Paid",IF((TODAY()&gt;(E177+60)),"Delinquent",IF((TODAY()&gt;E177),"Late","Open"))))</f>
        <v/>
      </c>
    </row>
    <row r="178" spans="1:9" x14ac:dyDescent="0.25">
      <c r="D178" s="11"/>
      <c r="E178" s="12"/>
      <c r="F178" s="11"/>
      <c r="G178" s="13" t="str">
        <f>IF($A178="","",IF(AND((TODAY()&gt;(E178+'Settings &amp; totals'!$B$4)),(F178&lt;D178)),'Settings &amp; totals'!$B$3,0))</f>
        <v/>
      </c>
      <c r="H178" s="13" t="str">
        <f>IF($A178="","",((D178+G178)-F178))</f>
        <v/>
      </c>
      <c r="I178" s="14" t="str">
        <f>IF($A178="","",IF((H178&lt;=0),"Paid",IF((TODAY()&gt;(E178+60)),"Delinquent",IF((TODAY()&gt;E178),"Late","Open"))))</f>
        <v/>
      </c>
    </row>
    <row r="179" spans="1:9" x14ac:dyDescent="0.25">
      <c r="D179" s="11"/>
      <c r="E179" s="12"/>
      <c r="F179" s="11"/>
      <c r="G179" s="13" t="str">
        <f>IF($A179="","",IF(AND((TODAY()&gt;(E179+'Settings &amp; totals'!$B$4)),(F179&lt;D179)),'Settings &amp; totals'!$B$3,0))</f>
        <v/>
      </c>
      <c r="H179" s="13" t="str">
        <f>IF($A179="","",((D179+G179)-F179))</f>
        <v/>
      </c>
      <c r="I179" s="14" t="str">
        <f>IF($A179="","",IF((H179&lt;=0),"Paid",IF((TODAY()&gt;(E179+60)),"Delinquent",IF((TODAY()&gt;E179),"Late","Open"))))</f>
        <v/>
      </c>
    </row>
    <row r="180" spans="1:9" x14ac:dyDescent="0.25">
      <c r="D180" s="11"/>
      <c r="E180" s="12"/>
      <c r="F180" s="11"/>
      <c r="G180" s="13" t="str">
        <f>IF($A180="","",IF(AND((TODAY()&gt;(E180+'Settings &amp; totals'!$B$4)),(F180&lt;D180)),'Settings &amp; totals'!$B$3,0))</f>
        <v/>
      </c>
      <c r="H180" s="13" t="str">
        <f>IF($A180="","",((D180+G180)-F180))</f>
        <v/>
      </c>
      <c r="I180" s="14" t="str">
        <f>IF($A180="","",IF((H180&lt;=0),"Paid",IF((TODAY()&gt;(E180+60)),"Delinquent",IF((TODAY()&gt;E180),"Late","Open"))))</f>
        <v/>
      </c>
    </row>
    <row r="181" spans="1:9" x14ac:dyDescent="0.25">
      <c r="D181" s="11"/>
      <c r="E181" s="12"/>
      <c r="F181" s="11"/>
      <c r="G181" s="13" t="str">
        <f>IF($A181="","",IF(AND((TODAY()&gt;(E181+'Settings &amp; totals'!$B$4)),(F181&lt;D181)),'Settings &amp; totals'!$B$3,0))</f>
        <v/>
      </c>
      <c r="H181" s="13" t="str">
        <f>IF($A181="","",((D181+G181)-F181))</f>
        <v/>
      </c>
      <c r="I181" s="14" t="str">
        <f>IF($A181="","",IF((H181&lt;=0),"Paid",IF((TODAY()&gt;(E181+60)),"Delinquent",IF((TODAY()&gt;E181),"Late","Open"))))</f>
        <v/>
      </c>
    </row>
    <row r="182" spans="1:9" x14ac:dyDescent="0.25">
      <c r="D182" s="11"/>
      <c r="E182" s="12"/>
      <c r="F182" s="11"/>
      <c r="G182" s="13" t="str">
        <f>IF($A182="","",IF(AND((TODAY()&gt;(E182+'Settings &amp; totals'!$B$4)),(F182&lt;D182)),'Settings &amp; totals'!$B$3,0))</f>
        <v/>
      </c>
      <c r="H182" s="13" t="str">
        <f>IF($A182="","",((D182+G182)-F182))</f>
        <v/>
      </c>
      <c r="I182" s="14" t="str">
        <f>IF($A182="","",IF((H182&lt;=0),"Paid",IF((TODAY()&gt;(E182+60)),"Delinquent",IF((TODAY()&gt;E182),"Late","Open"))))</f>
        <v/>
      </c>
    </row>
    <row r="183" spans="1:9" x14ac:dyDescent="0.25">
      <c r="D183" s="11"/>
      <c r="E183" s="12"/>
      <c r="F183" s="11"/>
      <c r="G183" s="13" t="str">
        <f>IF($A183="","",IF(AND((TODAY()&gt;(E183+'Settings &amp; totals'!$B$4)),(F183&lt;D183)),'Settings &amp; totals'!$B$3,0))</f>
        <v/>
      </c>
      <c r="H183" s="13" t="str">
        <f>IF($A183="","",((D183+G183)-F183))</f>
        <v/>
      </c>
      <c r="I183" s="14" t="str">
        <f>IF($A183="","",IF((H183&lt;=0),"Paid",IF((TODAY()&gt;(E183+60)),"Delinquent",IF((TODAY()&gt;E183),"Late","Open"))))</f>
        <v/>
      </c>
    </row>
    <row r="184" spans="1:9" x14ac:dyDescent="0.25">
      <c r="D184" s="11"/>
      <c r="E184" s="12"/>
      <c r="F184" s="11"/>
      <c r="G184" s="13" t="str">
        <f>IF($A184="","",IF(AND((TODAY()&gt;(E184+'Settings &amp; totals'!$B$4)),(F184&lt;D184)),'Settings &amp; totals'!$B$3,0))</f>
        <v/>
      </c>
      <c r="H184" s="13" t="str">
        <f>IF($A184="","",((D184+G184)-F184))</f>
        <v/>
      </c>
      <c r="I184" s="14" t="str">
        <f>IF($A184="","",IF((H184&lt;=0),"Paid",IF((TODAY()&gt;(E184+60)),"Delinquent",IF((TODAY()&gt;E184),"Late","Open"))))</f>
        <v/>
      </c>
    </row>
    <row r="185" spans="1:9" x14ac:dyDescent="0.25">
      <c r="D185" s="11"/>
      <c r="E185" s="12"/>
      <c r="F185" s="11"/>
      <c r="G185" s="13" t="str">
        <f>IF($A185="","",IF(AND((TODAY()&gt;(E185+'Settings &amp; totals'!$B$4)),(F185&lt;D185)),'Settings &amp; totals'!$B$3,0))</f>
        <v/>
      </c>
      <c r="H185" s="13" t="str">
        <f>IF($A185="","",((D185+G185)-F185))</f>
        <v/>
      </c>
      <c r="I185" s="14" t="str">
        <f>IF($A185="","",IF((H185&lt;=0),"Paid",IF((TODAY()&gt;(E185+60)),"Delinquent",IF((TODAY()&gt;E185),"Late","Open"))))</f>
        <v/>
      </c>
    </row>
    <row r="186" spans="1:9" x14ac:dyDescent="0.25">
      <c r="D186" s="11"/>
      <c r="E186" s="12"/>
      <c r="F186" s="11"/>
      <c r="G186" s="13" t="str">
        <f>IF($A186="","",IF(AND((TODAY()&gt;(E186+'Settings &amp; totals'!$B$4)),(F186&lt;D186)),'Settings &amp; totals'!$B$3,0))</f>
        <v/>
      </c>
      <c r="H186" s="13" t="str">
        <f>IF($A186="","",((D186+G186)-F186))</f>
        <v/>
      </c>
      <c r="I186" s="14" t="str">
        <f>IF($A186="","",IF((H186&lt;=0),"Paid",IF((TODAY()&gt;(E186+60)),"Delinquent",IF((TODAY()&gt;E186),"Late","Open"))))</f>
        <v/>
      </c>
    </row>
    <row r="187" spans="1:9" x14ac:dyDescent="0.25">
      <c r="D187" s="11"/>
      <c r="E187" s="12"/>
      <c r="F187" s="11"/>
      <c r="G187" s="13" t="str">
        <f>IF($A187="","",IF(AND((TODAY()&gt;(E187+'Settings &amp; totals'!$B$4)),(F187&lt;D187)),'Settings &amp; totals'!$B$3,0))</f>
        <v/>
      </c>
      <c r="H187" s="13" t="str">
        <f>IF($A187="","",((D187+G187)-F187))</f>
        <v/>
      </c>
      <c r="I187" s="14" t="str">
        <f>IF($A187="","",IF((H187&lt;=0),"Paid",IF((TODAY()&gt;(E187+60)),"Delinquent",IF((TODAY()&gt;E187),"Late","Open"))))</f>
        <v/>
      </c>
    </row>
    <row r="188" spans="1:9" x14ac:dyDescent="0.25">
      <c r="D188" s="11"/>
      <c r="E188" s="12"/>
      <c r="F188" s="11"/>
      <c r="G188" s="13" t="str">
        <f>IF($A188="","",IF(AND((TODAY()&gt;(E188+'Settings &amp; totals'!$B$4)),(F188&lt;D188)),'Settings &amp; totals'!$B$3,0))</f>
        <v/>
      </c>
      <c r="H188" s="13" t="str">
        <f>IF($A188="","",((D188+G188)-F188))</f>
        <v/>
      </c>
      <c r="I188" s="14" t="str">
        <f>IF($A188="","",IF((H188&lt;=0),"Paid",IF((TODAY()&gt;(E188+60)),"Delinquent",IF((TODAY()&gt;E188),"Late","Open"))))</f>
        <v/>
      </c>
    </row>
    <row r="189" spans="1:9" x14ac:dyDescent="0.25">
      <c r="D189" s="11"/>
      <c r="E189" s="12"/>
      <c r="F189" s="11"/>
      <c r="G189" s="13" t="str">
        <f>IF($A189="","",IF(AND((TODAY()&gt;(E189+'Settings &amp; totals'!$B$4)),(F189&lt;D189)),'Settings &amp; totals'!$B$3,0))</f>
        <v/>
      </c>
      <c r="H189" s="13" t="str">
        <f>IF($A189="","",((D189+G189)-F189))</f>
        <v/>
      </c>
      <c r="I189" s="14" t="str">
        <f>IF($A189="","",IF((H189&lt;=0),"Paid",IF((TODAY()&gt;(E189+60)),"Delinquent",IF((TODAY()&gt;E189),"Late","Open"))))</f>
        <v/>
      </c>
    </row>
    <row r="190" spans="1:9" x14ac:dyDescent="0.25">
      <c r="D190" s="11"/>
      <c r="E190" s="12"/>
      <c r="F190" s="11"/>
      <c r="G190" s="13" t="str">
        <f>IF($A190="","",IF(AND((TODAY()&gt;(E190+'Settings &amp; totals'!$B$4)),(F190&lt;D190)),'Settings &amp; totals'!$B$3,0))</f>
        <v/>
      </c>
      <c r="H190" s="13" t="str">
        <f>IF($A190="","",((D190+G190)-F190))</f>
        <v/>
      </c>
      <c r="I190" s="14" t="str">
        <f>IF($A190="","",IF((H190&lt;=0),"Paid",IF((TODAY()&gt;(E190+60)),"Delinquent",IF((TODAY()&gt;E190),"Late","Open"))))</f>
        <v/>
      </c>
    </row>
    <row r="191" spans="1:9" x14ac:dyDescent="0.25">
      <c r="D191" s="11"/>
      <c r="E191" s="12"/>
      <c r="F191" s="11"/>
      <c r="G191" s="13" t="str">
        <f>IF($A191="","",IF(AND((TODAY()&gt;(E191+'Settings &amp; totals'!$B$4)),(F191&lt;D191)),'Settings &amp; totals'!$B$3,0))</f>
        <v/>
      </c>
      <c r="H191" s="13" t="str">
        <f>IF($A191="","",((D191+G191)-F191))</f>
        <v/>
      </c>
      <c r="I191" s="14" t="str">
        <f>IF($A191="","",IF((H191&lt;=0),"Paid",IF((TODAY()&gt;(E191+60)),"Delinquent",IF((TODAY()&gt;E191),"Late","Open"))))</f>
        <v/>
      </c>
    </row>
    <row r="192" spans="1:9" x14ac:dyDescent="0.25">
      <c r="D192" s="11"/>
      <c r="E192" s="12"/>
      <c r="F192" s="11"/>
      <c r="G192" s="13" t="str">
        <f>IF($A192="","",IF(AND((TODAY()&gt;(E192+'Settings &amp; totals'!$B$4)),(F192&lt;D192)),'Settings &amp; totals'!$B$3,0))</f>
        <v/>
      </c>
      <c r="H192" s="13" t="str">
        <f>IF($A192="","",((D192+G192)-F192))</f>
        <v/>
      </c>
      <c r="I192" s="14" t="str">
        <f>IF($A192="","",IF((H192&lt;=0),"Paid",IF((TODAY()&gt;(E192+60)),"Delinquent",IF((TODAY()&gt;E192),"Late","Open"))))</f>
        <v/>
      </c>
    </row>
    <row r="193" spans="1:9" x14ac:dyDescent="0.25">
      <c r="D193" s="11"/>
      <c r="E193" s="12"/>
      <c r="F193" s="11"/>
      <c r="G193" s="13" t="str">
        <f>IF($A193="","",IF(AND((TODAY()&gt;(E193+'Settings &amp; totals'!$B$4)),(F193&lt;D193)),'Settings &amp; totals'!$B$3,0))</f>
        <v/>
      </c>
      <c r="H193" s="13" t="str">
        <f>IF($A193="","",((D193+G193)-F193))</f>
        <v/>
      </c>
      <c r="I193" s="14" t="str">
        <f>IF($A193="","",IF((H193&lt;=0),"Paid",IF((TODAY()&gt;(E193+60)),"Delinquent",IF((TODAY()&gt;E193),"Late","Open"))))</f>
        <v/>
      </c>
    </row>
    <row r="194" spans="1:9" x14ac:dyDescent="0.25">
      <c r="D194" s="11"/>
      <c r="E194" s="12"/>
      <c r="F194" s="11"/>
      <c r="G194" s="13" t="str">
        <f>IF($A194="","",IF(AND((TODAY()&gt;(E194+'Settings &amp; totals'!$B$4)),(F194&lt;D194)),'Settings &amp; totals'!$B$3,0))</f>
        <v/>
      </c>
      <c r="H194" s="13" t="str">
        <f>IF($A194="","",((D194+G194)-F194))</f>
        <v/>
      </c>
      <c r="I194" s="14" t="str">
        <f>IF($A194="","",IF((H194&lt;=0),"Paid",IF((TODAY()&gt;(E194+60)),"Delinquent",IF((TODAY()&gt;E194),"Late","Open"))))</f>
        <v/>
      </c>
    </row>
    <row r="195" spans="1:9" x14ac:dyDescent="0.25">
      <c r="D195" s="11"/>
      <c r="E195" s="12"/>
      <c r="F195" s="11"/>
      <c r="G195" s="13" t="str">
        <f>IF($A195="","",IF(AND((TODAY()&gt;(E195+'Settings &amp; totals'!$B$4)),(F195&lt;D195)),'Settings &amp; totals'!$B$3,0))</f>
        <v/>
      </c>
      <c r="H195" s="13" t="str">
        <f>IF($A195="","",((D195+G195)-F195))</f>
        <v/>
      </c>
      <c r="I195" s="14" t="str">
        <f>IF($A195="","",IF((H195&lt;=0),"Paid",IF((TODAY()&gt;(E195+60)),"Delinquent",IF((TODAY()&gt;E195),"Late","Open"))))</f>
        <v/>
      </c>
    </row>
    <row r="196" spans="1:9" x14ac:dyDescent="0.25">
      <c r="D196" s="11"/>
      <c r="E196" s="12"/>
      <c r="F196" s="11"/>
      <c r="G196" s="13" t="str">
        <f>IF($A196="","",IF(AND((TODAY()&gt;(E196+'Settings &amp; totals'!$B$4)),(F196&lt;D196)),'Settings &amp; totals'!$B$3,0))</f>
        <v/>
      </c>
      <c r="H196" s="13" t="str">
        <f>IF($A196="","",((D196+G196)-F196))</f>
        <v/>
      </c>
      <c r="I196" s="14" t="str">
        <f>IF($A196="","",IF((H196&lt;=0),"Paid",IF((TODAY()&gt;(E196+60)),"Delinquent",IF((TODAY()&gt;E196),"Late","Open"))))</f>
        <v/>
      </c>
    </row>
    <row r="197" spans="1:9" x14ac:dyDescent="0.25">
      <c r="D197" s="11"/>
      <c r="E197" s="12"/>
      <c r="F197" s="11"/>
      <c r="G197" s="13" t="str">
        <f>IF($A197="","",IF(AND((TODAY()&gt;(E197+'Settings &amp; totals'!$B$4)),(F197&lt;D197)),'Settings &amp; totals'!$B$3,0))</f>
        <v/>
      </c>
      <c r="H197" s="13" t="str">
        <f>IF($A197="","",((D197+G197)-F197))</f>
        <v/>
      </c>
      <c r="I197" s="14" t="str">
        <f>IF($A197="","",IF((H197&lt;=0),"Paid",IF((TODAY()&gt;(E197+60)),"Delinquent",IF((TODAY()&gt;E197),"Late","Open"))))</f>
        <v/>
      </c>
    </row>
    <row r="198" spans="1:9" x14ac:dyDescent="0.25">
      <c r="D198" s="11"/>
      <c r="E198" s="12"/>
      <c r="F198" s="11"/>
      <c r="G198" s="13" t="str">
        <f>IF($A198="","",IF(AND((TODAY()&gt;(E198+'Settings &amp; totals'!$B$4)),(F198&lt;D198)),'Settings &amp; totals'!$B$3,0))</f>
        <v/>
      </c>
      <c r="H198" s="13" t="str">
        <f>IF($A198="","",((D198+G198)-F198))</f>
        <v/>
      </c>
      <c r="I198" s="14" t="str">
        <f>IF($A198="","",IF((H198&lt;=0),"Paid",IF((TODAY()&gt;(E198+60)),"Delinquent",IF((TODAY()&gt;E198),"Late","Open"))))</f>
        <v/>
      </c>
    </row>
    <row r="199" spans="1:9" x14ac:dyDescent="0.25">
      <c r="D199" s="11"/>
      <c r="E199" s="12"/>
      <c r="F199" s="11"/>
      <c r="G199" s="13" t="str">
        <f>IF($A199="","",IF(AND((TODAY()&gt;(E199+'Settings &amp; totals'!$B$4)),(F199&lt;D199)),'Settings &amp; totals'!$B$3,0))</f>
        <v/>
      </c>
      <c r="H199" s="13" t="str">
        <f>IF($A199="","",((D199+G199)-F199))</f>
        <v/>
      </c>
      <c r="I199" s="14" t="str">
        <f>IF($A199="","",IF((H199&lt;=0),"Paid",IF((TODAY()&gt;(E199+60)),"Delinquent",IF((TODAY()&gt;E199),"Late","Open"))))</f>
        <v/>
      </c>
    </row>
    <row r="200" spans="1:9" x14ac:dyDescent="0.25">
      <c r="D200" s="11"/>
      <c r="E200" s="12"/>
      <c r="F200" s="11"/>
      <c r="G200" s="13" t="str">
        <f>IF($A200="","",IF(AND((TODAY()&gt;(E200+'Settings &amp; totals'!$B$4)),(F200&lt;D200)),'Settings &amp; totals'!$B$3,0))</f>
        <v/>
      </c>
      <c r="H200" s="13" t="str">
        <f>IF($A200="","",((D200+G200)-F200))</f>
        <v/>
      </c>
      <c r="I200" s="14" t="str">
        <f>IF($A200="","",IF((H200&lt;=0),"Paid",IF((TODAY()&gt;(E200+60)),"Delinquent",IF((TODAY()&gt;E200),"Late","Open"))))</f>
        <v/>
      </c>
    </row>
    <row r="201" spans="1:9" x14ac:dyDescent="0.25">
      <c r="D201" s="11"/>
      <c r="E201" s="12"/>
      <c r="F201" s="11"/>
      <c r="G201" s="13" t="str">
        <f>IF($A201="","",IF(AND((TODAY()&gt;(E201+'Settings &amp; totals'!$B$4)),(F201&lt;D201)),'Settings &amp; totals'!$B$3,0))</f>
        <v/>
      </c>
      <c r="H201" s="13" t="str">
        <f>IF($A201="","",((D201+G201)-F201))</f>
        <v/>
      </c>
      <c r="I201" s="14" t="str">
        <f>IF($A201="","",IF((H201&lt;=0),"Paid",IF((TODAY()&gt;(E201+60)),"Delinquent",IF((TODAY()&gt;E201),"Late","Open"))))</f>
        <v/>
      </c>
    </row>
  </sheetData>
  <autoFilter ref="A1:I1"/>
  <conditionalFormatting sqref="E2:E201">
    <cfRule type="expression" dxfId="0" priority="1">
      <formula>AND(E2&lt;&gt;"",E2&lt;TODAY())</formula>
    </cfRule>
  </conditionalFormatting>
  <conditionalFormatting sqref="I2:I201">
    <cfRule type="expression" dxfId="1" priority="1">
      <formula>I2="Delinquent"</formula>
    </cfRule>
  </conditionalFormatting>
  <conditionalFormatting sqref="I2:I201">
    <cfRule type="expression" dxfId="2" priority="1">
      <formula>I2="Late"</formula>
    </cfRule>
  </conditionalFormatting>
  <dataValidations count="3">
    <dataValidation type="decimal" operator="greaterThanOrEqual" allowBlank="1" showErrorMessage="1" errorTitle="Number expected" error="Enter a number." sqref="D2:D201">
      <formula1>-1000000000000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37</v>
      </c>
      <c r="B1" s="15" t="s">
        <v>38</v>
      </c>
      <c r="C1" s="15" t="s">
        <v>39</v>
      </c>
    </row>
    <row r="2" spans="1:3" x14ac:dyDescent="0.25">
      <c r="A2" s="16" t="s">
        <v>40</v>
      </c>
      <c r="B2" s="17"/>
      <c r="C2" s="17"/>
    </row>
    <row r="3" spans="1:3" x14ac:dyDescent="0.25">
      <c r="A3" t="s">
        <v>41</v>
      </c>
      <c r="B3" s="18">
        <v>25</v>
      </c>
      <c r="C3" s="19" t="s">
        <v>42</v>
      </c>
    </row>
    <row r="4" spans="1:2" x14ac:dyDescent="0.25">
      <c r="A4" t="s">
        <v>43</v>
      </c>
      <c r="B4" s="20">
        <v>15</v>
      </c>
    </row>
    <row r="5" spans="1:3" x14ac:dyDescent="0.25">
      <c r="A5" s="16" t="s">
        <v>44</v>
      </c>
      <c r="B5" s="17"/>
      <c r="C5" s="17"/>
    </row>
    <row r="6" spans="1:2" x14ac:dyDescent="0.25">
      <c r="A6" t="s">
        <v>45</v>
      </c>
      <c r="B6" s="21">
        <f>SUM('Dues'!$D$2:$D$201)</f>
        <v>3150</v>
      </c>
    </row>
    <row r="7" spans="1:2" x14ac:dyDescent="0.25">
      <c r="A7" t="s">
        <v>46</v>
      </c>
      <c r="B7" s="21">
        <f>SUM('Dues'!$F$2:$F$201)</f>
        <v>1350</v>
      </c>
    </row>
    <row r="8" spans="1:2" x14ac:dyDescent="0.25">
      <c r="A8" t="s">
        <v>47</v>
      </c>
      <c r="B8" s="21">
        <f>SUMIFS('Dues'!$H$2:$H$201,'Dues'!$H$2:$H$201,"&gt;0")</f>
        <v>1825</v>
      </c>
    </row>
    <row r="9" spans="1:2" x14ac:dyDescent="0.25">
      <c r="A9" t="s">
        <v>48</v>
      </c>
      <c r="B9" s="22">
        <f>COUNTIF('Dues'!$I$2:$I$201,"Delinquent")</f>
        <v>1</v>
      </c>
    </row>
  </sheetData>
  <dataValidations count="1">
    <dataValidation type="decimal" operator="greaterThanOrEqual" allowBlank="1" showErrorMessage="1" errorTitle="Number expected" error="Enter a number." sqref="B3: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Dues</vt:lpstr>
      <vt:lpstr>Settings &amp; 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