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ote" state="visible" r:id="rId5"/>
  </sheets>
  <calcPr calcId="171027" fullCalcOnLoad="1"/>
</workbook>
</file>

<file path=xl/sharedStrings.xml><?xml version="1.0" encoding="utf-8"?>
<sst xmlns="http://schemas.openxmlformats.org/spreadsheetml/2006/main" count="36" uniqueCount="36">
  <si>
    <t>Grease Trap Quote Calculator</t>
  </si>
  <si>
    <t>A free quote calculator for grease trap cleaning: price by trap size and frequency, add disposal and travel, and see the total in Sheets or Excel.</t>
  </si>
  <si>
    <t>Quick start</t>
  </si>
  <si>
    <t>Type your numbers into the yellow cells; grey cells calculate automatically.</t>
  </si>
  <si>
    <t>Enter trap size and service frequency for the account; pumping is billed per gallon with a per-visit minimum.</t>
  </si>
  <si>
    <t>Disposal and travel are passed through; accounts on 12+ visits a year get your volume discount. Price per visit rounds up to $5.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</si>
  <si>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</si>
  <si>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</si>
  <si>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</si>
  <si>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</si>
  <si>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</si>
  <si>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</si>
  <si>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</si>
  <si>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</si>
  <si>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</si>
  <si>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</si>
  <si>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Account</t>
  </si>
  <si>
    <t>Trap / interceptor size (gal)</t>
  </si>
  <si>
    <t>Pumpings per year</t>
  </si>
  <si>
    <t>Many cities require service when FOG reaches 25% of capacity.</t>
  </si>
  <si>
    <t>Miles from yard</t>
  </si>
  <si>
    <t>Your rates</t>
  </si>
  <si>
    <t>Price per gallon pumped</t>
  </si>
  <si>
    <t>Minimum per visit</t>
  </si>
  <si>
    <t>Disposal fee per gallon</t>
  </si>
  <si>
    <t>What the receiving facility charges you.</t>
  </si>
  <si>
    <t>Travel per mile (round trip)</t>
  </si>
  <si>
    <t>Volume discount at 12+ visits</t>
  </si>
  <si>
    <t>Per visit</t>
  </si>
  <si>
    <t>Pumping charge</t>
  </si>
  <si>
    <t>Disposal</t>
  </si>
  <si>
    <t>Travel</t>
  </si>
  <si>
    <t>Discount</t>
  </si>
  <si>
    <t>Price per visit</t>
  </si>
  <si>
    <t>Contract</t>
  </si>
  <si>
    <t>Annual contract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</si>
</sst>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1000</v>
      </c>
    </row>
    <row r="4" spans="1:3" x14ac:dyDescent="0.25">
      <c r="A4" t="s">
        <v>18</v>
      </c>
      <c r="B4" s="13">
        <v>12</v>
      </c>
      <c r="C4" s="14" t="s">
        <v>19</v>
      </c>
    </row>
    <row r="5" spans="1:2" x14ac:dyDescent="0.25">
      <c r="A5" t="s">
        <v>20</v>
      </c>
      <c r="B5" s="13">
        <v>18</v>
      </c>
    </row>
    <row r="6" spans="1:3" x14ac:dyDescent="0.25">
      <c r="A6" s="11" t="s">
        <v>21</v>
      </c>
      <c r="B6" s="12"/>
      <c r="C6" s="12"/>
    </row>
    <row r="7" spans="1:2" x14ac:dyDescent="0.25">
      <c r="A7" t="s">
        <v>22</v>
      </c>
      <c r="B7" s="15">
        <v>0.28</v>
      </c>
    </row>
    <row r="8" spans="1:2" x14ac:dyDescent="0.25">
      <c r="A8" t="s">
        <v>23</v>
      </c>
      <c r="B8" s="15">
        <v>225</v>
      </c>
    </row>
    <row r="9" spans="1:3" x14ac:dyDescent="0.25">
      <c r="A9" t="s">
        <v>24</v>
      </c>
      <c r="B9" s="15">
        <v>0.09</v>
      </c>
      <c r="C9" s="14" t="s">
        <v>25</v>
      </c>
    </row>
    <row r="10" spans="1:2" x14ac:dyDescent="0.25">
      <c r="A10" t="s">
        <v>26</v>
      </c>
      <c r="B10" s="15">
        <v>2.1</v>
      </c>
    </row>
    <row r="11" spans="1:2" x14ac:dyDescent="0.25">
      <c r="A11" t="s">
        <v>27</v>
      </c>
      <c r="B11" s="16">
        <v>0.1</v>
      </c>
    </row>
    <row r="12" spans="1:3" x14ac:dyDescent="0.25">
      <c r="A12" s="11" t="s">
        <v>28</v>
      </c>
      <c r="B12" s="12"/>
      <c r="C12" s="12"/>
    </row>
    <row r="13" spans="1:2" x14ac:dyDescent="0.25">
      <c r="A13" t="s">
        <v>29</v>
      </c>
      <c r="B13" s="17">
        <f>MAX('Quote'!$B$8,('Quote'!$B$3*'Quote'!$B$7))</f>
        <v>280</v>
      </c>
    </row>
    <row r="14" spans="1:2" x14ac:dyDescent="0.25">
      <c r="A14" t="s">
        <v>30</v>
      </c>
      <c r="B14" s="17">
        <f>('Quote'!$B$3*'Quote'!$B$9)</f>
        <v>90</v>
      </c>
    </row>
    <row r="15" spans="1:2" x14ac:dyDescent="0.25">
      <c r="A15" t="s">
        <v>31</v>
      </c>
      <c r="B15" s="17">
        <f>(('Quote'!$B$5*2)*'Quote'!$B$10)</f>
        <v>75.60000000000001</v>
      </c>
    </row>
    <row r="16" spans="1:2" x14ac:dyDescent="0.25">
      <c r="A16" t="s">
        <v>32</v>
      </c>
      <c r="B16" s="17">
        <f>IF(('Quote'!$B$4&gt;=12),-ROUND(((('Quote'!$B$13+'Quote'!$B$14)+'Quote'!$B$15)*'Quote'!$B$11),2),0)</f>
        <v>-44.56</v>
      </c>
    </row>
    <row r="17" spans="1:2" x14ac:dyDescent="0.25">
      <c r="A17" t="s">
        <v>33</v>
      </c>
      <c r="B17" s="17">
        <f>CEILING(((('Quote'!$B$13+'Quote'!$B$14)+'Quote'!$B$15)+'Quote'!$B$16),5)</f>
        <v>405</v>
      </c>
    </row>
    <row r="18" spans="1:3" x14ac:dyDescent="0.25">
      <c r="A18" s="11" t="s">
        <v>34</v>
      </c>
      <c r="B18" s="12"/>
      <c r="C18" s="12"/>
    </row>
    <row r="19" spans="1:2" x14ac:dyDescent="0.25">
      <c r="A19" t="s">
        <v>35</v>
      </c>
      <c r="B19" s="17">
        <f>('Quote'!$B$17*'Quote'!$B$4)</f>
        <v>4860</v>
      </c>
    </row>
  </sheetData>
  <dataValidations count="3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3:B5">
      <formula1>-1000000000000</formula1>
    </dataValidation>
    <dataValidation type="decimal" operator="greaterThanOrEqual" allowBlank="1" showErrorMessage="1" errorTitle="Number expected" error="Enter a number." sqref="B7:B1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