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ec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<sst xmlns="http://schemas.openxmlformats.org/spreadsheetml/2006/main" count="46" uniqueCount="45">
  <si>
    <t>Glass Fabrication Quote Calculator</t>
  </si>
  <si>
    <t>A free quote calculator for glass fabrication: price by square foot with edgework, holes, and tempering margin in Sheets or Excel.</t>
  </si>
  <si>
    <t>Quick start</t>
  </si>
  <si>
    <t>Open the Pieces tab and replace the sample rows with your own — one row per entry. Formulas fill in automatically for new rows.</t>
  </si>
  <si>
    <t>Measure openings and order tempered glass to exact size; it cannot be cut after tempering.</t>
  </si>
  <si>
    <t>Edit the per-square-foot and edgework rates in the formulas to your supplier pricing.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</si>
  <si>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</si>
  <si>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</si>
  <si>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</si>
  <si>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</si>
  <si>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</si>
  <si>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</si>
  <si>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</si>
  <si>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Piece</t>
  </si>
  <si>
    <t>Glass type</t>
  </si>
  <si>
    <t>Width (in)</t>
  </si>
  <si>
    <t>Height (in)</t>
  </si>
  <si>
    <t>Qty</t>
  </si>
  <si>
    <t>Polished edge (in)</t>
  </si>
  <si>
    <t>Holes</t>
  </si>
  <si>
    <t>Sq ft</t>
  </si>
  <si>
    <t>Glass cost</t>
  </si>
  <si>
    <t>Fab cost</t>
  </si>
  <si>
    <t>Shower door</t>
  </si>
  <si>
    <t>3/8 clear tempered</t>
  </si>
  <si>
    <t>Shower fixed panel</t>
  </si>
  <si>
    <t>Vanity mirror</t>
  </si>
  <si>
    <t>1/4 mirror</t>
  </si>
  <si>
    <t>Table top</t>
  </si>
  <si>
    <t>1/2 low-iron tempered</t>
  </si>
  <si>
    <t>Item</t>
  </si>
  <si>
    <t>Value</t>
  </si>
  <si>
    <t>Notes</t>
  </si>
  <si>
    <t>Job</t>
  </si>
  <si>
    <t>Customer</t>
  </si>
  <si>
    <t>Ortiz bathroom</t>
  </si>
  <si>
    <t>Hardware</t>
  </si>
  <si>
    <t>Hinges, clamps, handle.</t>
  </si>
  <si>
    <t>Install hours</t>
  </si>
  <si>
    <t>Install rate</t>
  </si>
  <si>
    <t>Markup</t>
  </si>
  <si>
    <t>Quote</t>
  </si>
  <si>
    <t>Glass and fab</t>
  </si>
  <si>
    <t>Install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</si>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</sst>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14" customWidth="1"/>
    <col min="5" max="5" width="12" customWidth="1"/>
    <col min="6" max="6" width="21" customWidth="1"/>
    <col min="7" max="8" width="12" customWidth="1"/>
    <col min="9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28</v>
      </c>
      <c r="D2" s="11">
        <v>72</v>
      </c>
      <c r="E2" s="11">
        <v>1</v>
      </c>
      <c r="F2" s="11">
        <v>200</v>
      </c>
      <c r="G2" s="11">
        <v>3</v>
      </c>
      <c r="H2" s="12">
        <f>IF($A2="","",ROUND((((C2*D2)/144)*E2),2))</f>
        <v>14</v>
      </c>
      <c r="I2" s="13">
        <f>IF($A2="","",(H2*IF((B2="1/4 clear tempered"),14,IF((B2="3/8 clear tempered"),22,IF((B2="1/2 low-iron tempered"),38,IF((B2="1/4 mirror"),9,18))))))</f>
        <v>308</v>
      </c>
      <c r="J2" s="13">
        <f>IF($A2="","",((((F2/12)*2.5)*E2)+((G2*12)*E2)))</f>
        <v>77.66666666666667</v>
      </c>
    </row>
    <row r="3" spans="1:10" x14ac:dyDescent="0.25">
      <c r="A3" t="s">
        <v>25</v>
      </c>
      <c r="B3" t="s">
        <v>24</v>
      </c>
      <c r="C3" s="11">
        <v>32</v>
      </c>
      <c r="D3" s="11">
        <v>72</v>
      </c>
      <c r="E3" s="11">
        <v>1</v>
      </c>
      <c r="F3" s="11">
        <v>72</v>
      </c>
      <c r="G3" s="11">
        <v>0</v>
      </c>
      <c r="H3" s="12">
        <f>IF($A3="","",ROUND((((C3*D3)/144)*E3),2))</f>
        <v>16</v>
      </c>
      <c r="I3" s="13">
        <f>IF($A3="","",(H3*IF((B3="1/4 clear tempered"),14,IF((B3="3/8 clear tempered"),22,IF((B3="1/2 low-iron tempered"),38,IF((B3="1/4 mirror"),9,18))))))</f>
        <v>352</v>
      </c>
      <c r="J3" s="13">
        <f>IF($A3="","",((((F3/12)*2.5)*E3)+((G3*12)*E3)))</f>
        <v>15</v>
      </c>
    </row>
    <row r="4" spans="1:10" x14ac:dyDescent="0.25">
      <c r="A4" t="s">
        <v>26</v>
      </c>
      <c r="B4" t="s">
        <v>27</v>
      </c>
      <c r="C4" s="11">
        <v>48</v>
      </c>
      <c r="D4" s="11">
        <v>36</v>
      </c>
      <c r="E4" s="11">
        <v>1</v>
      </c>
      <c r="F4" s="11">
        <v>168</v>
      </c>
      <c r="G4" s="11">
        <v>0</v>
      </c>
      <c r="H4" s="12">
        <f>IF($A4="","",ROUND((((C4*D4)/144)*E4),2))</f>
        <v>12</v>
      </c>
      <c r="I4" s="13">
        <f>IF($A4="","",(H4*IF((B4="1/4 clear tempered"),14,IF((B4="3/8 clear tempered"),22,IF((B4="1/2 low-iron tempered"),38,IF((B4="1/4 mirror"),9,18))))))</f>
        <v>108</v>
      </c>
      <c r="J4" s="13">
        <f>IF($A4="","",((((F4/12)*2.5)*E4)+((G4*12)*E4)))</f>
        <v>35</v>
      </c>
    </row>
    <row r="5" spans="1:10" x14ac:dyDescent="0.25">
      <c r="A5" t="s">
        <v>28</v>
      </c>
      <c r="B5" t="s">
        <v>29</v>
      </c>
      <c r="C5" s="11">
        <v>40</v>
      </c>
      <c r="D5" s="11">
        <v>72</v>
      </c>
      <c r="E5" s="11">
        <v>1</v>
      </c>
      <c r="F5" s="11">
        <v>224</v>
      </c>
      <c r="G5" s="11">
        <v>0</v>
      </c>
      <c r="H5" s="12">
        <f>IF($A5="","",ROUND((((C5*D5)/144)*E5),2))</f>
        <v>20</v>
      </c>
      <c r="I5" s="13">
        <f>IF($A5="","",(H5*IF((B5="1/4 clear tempered"),14,IF((B5="3/8 clear tempered"),22,IF((B5="1/2 low-iron tempered"),38,IF((B5="1/4 mirror"),9,18))))))</f>
        <v>760</v>
      </c>
      <c r="J5" s="13">
        <f>IF($A5="","",((((F5/12)*2.5)*E5)+((G5*12)*E5)))</f>
        <v>46.66666666666667</v>
      </c>
    </row>
    <row r="6" spans="1:10" x14ac:dyDescent="0.25">
      <c r="C6" s="11"/>
      <c r="D6" s="11"/>
      <c r="E6" s="11"/>
      <c r="F6" s="11"/>
      <c r="G6" s="11"/>
      <c r="H6" s="12" t="str">
        <f>IF($A6="","",ROUND((((C6*D6)/144)*E6),2))</f>
        <v/>
      </c>
      <c r="I6" s="13" t="str">
        <f>IF($A6="","",(H6*IF((B6="1/4 clear tempered"),14,IF((B6="3/8 clear tempered"),22,IF((B6="1/2 low-iron tempered"),38,IF((B6="1/4 mirror"),9,18))))))</f>
        <v/>
      </c>
      <c r="J6" s="13" t="str">
        <f>IF($A6="","",((((F6/12)*2.5)*E6)+((G6*12)*E6)))</f>
        <v/>
      </c>
    </row>
    <row r="7" spans="1:10" x14ac:dyDescent="0.25">
      <c r="C7" s="11"/>
      <c r="D7" s="11"/>
      <c r="E7" s="11"/>
      <c r="F7" s="11"/>
      <c r="G7" s="11"/>
      <c r="H7" s="12" t="str">
        <f>IF($A7="","",ROUND((((C7*D7)/144)*E7),2))</f>
        <v/>
      </c>
      <c r="I7" s="13" t="str">
        <f>IF($A7="","",(H7*IF((B7="1/4 clear tempered"),14,IF((B7="3/8 clear tempered"),22,IF((B7="1/2 low-iron tempered"),38,IF((B7="1/4 mirror"),9,18))))))</f>
        <v/>
      </c>
      <c r="J7" s="13" t="str">
        <f>IF($A7="","",((((F7/12)*2.5)*E7)+((G7*12)*E7)))</f>
        <v/>
      </c>
    </row>
    <row r="8" spans="1:10" x14ac:dyDescent="0.25">
      <c r="C8" s="11"/>
      <c r="D8" s="11"/>
      <c r="E8" s="11"/>
      <c r="F8" s="11"/>
      <c r="G8" s="11"/>
      <c r="H8" s="12" t="str">
        <f>IF($A8="","",ROUND((((C8*D8)/144)*E8),2))</f>
        <v/>
      </c>
      <c r="I8" s="13" t="str">
        <f>IF($A8="","",(H8*IF((B8="1/4 clear tempered"),14,IF((B8="3/8 clear tempered"),22,IF((B8="1/2 low-iron tempered"),38,IF((B8="1/4 mirror"),9,18))))))</f>
        <v/>
      </c>
      <c r="J8" s="13" t="str">
        <f>IF($A8="","",((((F8/12)*2.5)*E8)+((G8*12)*E8)))</f>
        <v/>
      </c>
    </row>
    <row r="9" spans="1:10" x14ac:dyDescent="0.25">
      <c r="C9" s="11"/>
      <c r="D9" s="11"/>
      <c r="E9" s="11"/>
      <c r="F9" s="11"/>
      <c r="G9" s="11"/>
      <c r="H9" s="12" t="str">
        <f>IF($A9="","",ROUND((((C9*D9)/144)*E9),2))</f>
        <v/>
      </c>
      <c r="I9" s="13" t="str">
        <f>IF($A9="","",(H9*IF((B9="1/4 clear tempered"),14,IF((B9="3/8 clear tempered"),22,IF((B9="1/2 low-iron tempered"),38,IF((B9="1/4 mirror"),9,18))))))</f>
        <v/>
      </c>
      <c r="J9" s="13" t="str">
        <f>IF($A9="","",((((F9/12)*2.5)*E9)+((G9*12)*E9)))</f>
        <v/>
      </c>
    </row>
    <row r="10" spans="1:10" x14ac:dyDescent="0.25">
      <c r="C10" s="11"/>
      <c r="D10" s="11"/>
      <c r="E10" s="11"/>
      <c r="F10" s="11"/>
      <c r="G10" s="11"/>
      <c r="H10" s="12" t="str">
        <f>IF($A10="","",ROUND((((C10*D10)/144)*E10),2))</f>
        <v/>
      </c>
      <c r="I10" s="13" t="str">
        <f>IF($A10="","",(H10*IF((B10="1/4 clear tempered"),14,IF((B10="3/8 clear tempered"),22,IF((B10="1/2 low-iron tempered"),38,IF((B10="1/4 mirror"),9,18))))))</f>
        <v/>
      </c>
      <c r="J10" s="13" t="str">
        <f>IF($A10="","",((((F10/12)*2.5)*E10)+((G10*12)*E10)))</f>
        <v/>
      </c>
    </row>
    <row r="11" spans="1:10" x14ac:dyDescent="0.25">
      <c r="C11" s="11"/>
      <c r="D11" s="11"/>
      <c r="E11" s="11"/>
      <c r="F11" s="11"/>
      <c r="G11" s="11"/>
      <c r="H11" s="12" t="str">
        <f>IF($A11="","",ROUND((((C11*D11)/144)*E11),2))</f>
        <v/>
      </c>
      <c r="I11" s="13" t="str">
        <f>IF($A11="","",(H11*IF((B11="1/4 clear tempered"),14,IF((B11="3/8 clear tempered"),22,IF((B11="1/2 low-iron tempered"),38,IF((B11="1/4 mirror"),9,18))))))</f>
        <v/>
      </c>
      <c r="J11" s="13" t="str">
        <f>IF($A11="","",((((F11/12)*2.5)*E11)+((G11*12)*E11)))</f>
        <v/>
      </c>
    </row>
    <row r="12" spans="1:10" x14ac:dyDescent="0.25">
      <c r="C12" s="11"/>
      <c r="D12" s="11"/>
      <c r="E12" s="11"/>
      <c r="F12" s="11"/>
      <c r="G12" s="11"/>
      <c r="H12" s="12" t="str">
        <f>IF($A12="","",ROUND((((C12*D12)/144)*E12),2))</f>
        <v/>
      </c>
      <c r="I12" s="13" t="str">
        <f>IF($A12="","",(H12*IF((B12="1/4 clear tempered"),14,IF((B12="3/8 clear tempered"),22,IF((B12="1/2 low-iron tempered"),38,IF((B12="1/4 mirror"),9,18))))))</f>
        <v/>
      </c>
      <c r="J12" s="13" t="str">
        <f>IF($A12="","",((((F12/12)*2.5)*E12)+((G12*12)*E12)))</f>
        <v/>
      </c>
    </row>
    <row r="13" spans="1:10" x14ac:dyDescent="0.25">
      <c r="C13" s="11"/>
      <c r="D13" s="11"/>
      <c r="E13" s="11"/>
      <c r="F13" s="11"/>
      <c r="G13" s="11"/>
      <c r="H13" s="12" t="str">
        <f>IF($A13="","",ROUND((((C13*D13)/144)*E13),2))</f>
        <v/>
      </c>
      <c r="I13" s="13" t="str">
        <f>IF($A13="","",(H13*IF((B13="1/4 clear tempered"),14,IF((B13="3/8 clear tempered"),22,IF((B13="1/2 low-iron tempered"),38,IF((B13="1/4 mirror"),9,18))))))</f>
        <v/>
      </c>
      <c r="J13" s="13" t="str">
        <f>IF($A13="","",((((F13/12)*2.5)*E13)+((G13*12)*E13)))</f>
        <v/>
      </c>
    </row>
    <row r="14" spans="1:10" x14ac:dyDescent="0.25">
      <c r="C14" s="11"/>
      <c r="D14" s="11"/>
      <c r="E14" s="11"/>
      <c r="F14" s="11"/>
      <c r="G14" s="11"/>
      <c r="H14" s="12" t="str">
        <f>IF($A14="","",ROUND((((C14*D14)/144)*E14),2))</f>
        <v/>
      </c>
      <c r="I14" s="13" t="str">
        <f>IF($A14="","",(H14*IF((B14="1/4 clear tempered"),14,IF((B14="3/8 clear tempered"),22,IF((B14="1/2 low-iron tempered"),38,IF((B14="1/4 mirror"),9,18))))))</f>
        <v/>
      </c>
      <c r="J14" s="13" t="str">
        <f>IF($A14="","",((((F14/12)*2.5)*E14)+((G14*12)*E14)))</f>
        <v/>
      </c>
    </row>
    <row r="15" spans="1:10" x14ac:dyDescent="0.25">
      <c r="C15" s="11"/>
      <c r="D15" s="11"/>
      <c r="E15" s="11"/>
      <c r="F15" s="11"/>
      <c r="G15" s="11"/>
      <c r="H15" s="12" t="str">
        <f>IF($A15="","",ROUND((((C15*D15)/144)*E15),2))</f>
        <v/>
      </c>
      <c r="I15" s="13" t="str">
        <f>IF($A15="","",(H15*IF((B15="1/4 clear tempered"),14,IF((B15="3/8 clear tempered"),22,IF((B15="1/2 low-iron tempered"),38,IF((B15="1/4 mirror"),9,18))))))</f>
        <v/>
      </c>
      <c r="J15" s="13" t="str">
        <f>IF($A15="","",((((F15/12)*2.5)*E15)+((G15*12)*E15)))</f>
        <v/>
      </c>
    </row>
    <row r="16" spans="1:10" x14ac:dyDescent="0.25">
      <c r="C16" s="11"/>
      <c r="D16" s="11"/>
      <c r="E16" s="11"/>
      <c r="F16" s="11"/>
      <c r="G16" s="11"/>
      <c r="H16" s="12" t="str">
        <f>IF($A16="","",ROUND((((C16*D16)/144)*E16),2))</f>
        <v/>
      </c>
      <c r="I16" s="13" t="str">
        <f>IF($A16="","",(H16*IF((B16="1/4 clear tempered"),14,IF((B16="3/8 clear tempered"),22,IF((B16="1/2 low-iron tempered"),38,IF((B16="1/4 mirror"),9,18))))))</f>
        <v/>
      </c>
      <c r="J16" s="13" t="str">
        <f>IF($A16="","",((((F16/12)*2.5)*E16)+((G16*12)*E16)))</f>
        <v/>
      </c>
    </row>
    <row r="17" spans="1:10" x14ac:dyDescent="0.25">
      <c r="C17" s="11"/>
      <c r="D17" s="11"/>
      <c r="E17" s="11"/>
      <c r="F17" s="11"/>
      <c r="G17" s="11"/>
      <c r="H17" s="12" t="str">
        <f>IF($A17="","",ROUND((((C17*D17)/144)*E17),2))</f>
        <v/>
      </c>
      <c r="I17" s="13" t="str">
        <f>IF($A17="","",(H17*IF((B17="1/4 clear tempered"),14,IF((B17="3/8 clear tempered"),22,IF((B17="1/2 low-iron tempered"),38,IF((B17="1/4 mirror"),9,18))))))</f>
        <v/>
      </c>
      <c r="J17" s="13" t="str">
        <f>IF($A17="","",((((F17/12)*2.5)*E17)+((G17*12)*E17)))</f>
        <v/>
      </c>
    </row>
    <row r="18" spans="1:10" x14ac:dyDescent="0.25">
      <c r="C18" s="11"/>
      <c r="D18" s="11"/>
      <c r="E18" s="11"/>
      <c r="F18" s="11"/>
      <c r="G18" s="11"/>
      <c r="H18" s="12" t="str">
        <f>IF($A18="","",ROUND((((C18*D18)/144)*E18),2))</f>
        <v/>
      </c>
      <c r="I18" s="13" t="str">
        <f>IF($A18="","",(H18*IF((B18="1/4 clear tempered"),14,IF((B18="3/8 clear tempered"),22,IF((B18="1/2 low-iron tempered"),38,IF((B18="1/4 mirror"),9,18))))))</f>
        <v/>
      </c>
      <c r="J18" s="13" t="str">
        <f>IF($A18="","",((((F18/12)*2.5)*E18)+((G18*12)*E18)))</f>
        <v/>
      </c>
    </row>
    <row r="19" spans="1:10" x14ac:dyDescent="0.25">
      <c r="C19" s="11"/>
      <c r="D19" s="11"/>
      <c r="E19" s="11"/>
      <c r="F19" s="11"/>
      <c r="G19" s="11"/>
      <c r="H19" s="12" t="str">
        <f>IF($A19="","",ROUND((((C19*D19)/144)*E19),2))</f>
        <v/>
      </c>
      <c r="I19" s="13" t="str">
        <f>IF($A19="","",(H19*IF((B19="1/4 clear tempered"),14,IF((B19="3/8 clear tempered"),22,IF((B19="1/2 low-iron tempered"),38,IF((B19="1/4 mirror"),9,18))))))</f>
        <v/>
      </c>
      <c r="J19" s="13" t="str">
        <f>IF($A19="","",((((F19/12)*2.5)*E19)+((G19*12)*E19)))</f>
        <v/>
      </c>
    </row>
    <row r="20" spans="1:10" x14ac:dyDescent="0.25">
      <c r="C20" s="11"/>
      <c r="D20" s="11"/>
      <c r="E20" s="11"/>
      <c r="F20" s="11"/>
      <c r="G20" s="11"/>
      <c r="H20" s="12" t="str">
        <f>IF($A20="","",ROUND((((C20*D20)/144)*E20),2))</f>
        <v/>
      </c>
      <c r="I20" s="13" t="str">
        <f>IF($A20="","",(H20*IF((B20="1/4 clear tempered"),14,IF((B20="3/8 clear tempered"),22,IF((B20="1/2 low-iron tempered"),38,IF((B20="1/4 mirror"),9,18))))))</f>
        <v/>
      </c>
      <c r="J20" s="13" t="str">
        <f>IF($A20="","",((((F20/12)*2.5)*E20)+((G20*12)*E20)))</f>
        <v/>
      </c>
    </row>
    <row r="21" spans="1:10" x14ac:dyDescent="0.25">
      <c r="C21" s="11"/>
      <c r="D21" s="11"/>
      <c r="E21" s="11"/>
      <c r="F21" s="11"/>
      <c r="G21" s="11"/>
      <c r="H21" s="12" t="str">
        <f>IF($A21="","",ROUND((((C21*D21)/144)*E21),2))</f>
        <v/>
      </c>
      <c r="I21" s="13" t="str">
        <f>IF($A21="","",(H21*IF((B21="1/4 clear tempered"),14,IF((B21="3/8 clear tempered"),22,IF((B21="1/2 low-iron tempered"),38,IF((B21="1/4 mirror"),9,18))))))</f>
        <v/>
      </c>
      <c r="J21" s="13" t="str">
        <f>IF($A21="","",((((F21/12)*2.5)*E21)+((G21*12)*E21)))</f>
        <v/>
      </c>
    </row>
    <row r="22" spans="1:10" x14ac:dyDescent="0.25">
      <c r="C22" s="11"/>
      <c r="D22" s="11"/>
      <c r="E22" s="11"/>
      <c r="F22" s="11"/>
      <c r="G22" s="11"/>
      <c r="H22" s="12" t="str">
        <f>IF($A22="","",ROUND((((C22*D22)/144)*E22),2))</f>
        <v/>
      </c>
      <c r="I22" s="13" t="str">
        <f>IF($A22="","",(H22*IF((B22="1/4 clear tempered"),14,IF((B22="3/8 clear tempered"),22,IF((B22="1/2 low-iron tempered"),38,IF((B22="1/4 mirror"),9,18))))))</f>
        <v/>
      </c>
      <c r="J22" s="13" t="str">
        <f>IF($A22="","",((((F22/12)*2.5)*E22)+((G22*12)*E22)))</f>
        <v/>
      </c>
    </row>
    <row r="23" spans="1:10" x14ac:dyDescent="0.25">
      <c r="C23" s="11"/>
      <c r="D23" s="11"/>
      <c r="E23" s="11"/>
      <c r="F23" s="11"/>
      <c r="G23" s="11"/>
      <c r="H23" s="12" t="str">
        <f>IF($A23="","",ROUND((((C23*D23)/144)*E23),2))</f>
        <v/>
      </c>
      <c r="I23" s="13" t="str">
        <f>IF($A23="","",(H23*IF((B23="1/4 clear tempered"),14,IF((B23="3/8 clear tempered"),22,IF((B23="1/2 low-iron tempered"),38,IF((B23="1/4 mirror"),9,18))))))</f>
        <v/>
      </c>
      <c r="J23" s="13" t="str">
        <f>IF($A23="","",((((F23/12)*2.5)*E23)+((G23*12)*E23)))</f>
        <v/>
      </c>
    </row>
    <row r="24" spans="1:10" x14ac:dyDescent="0.25">
      <c r="C24" s="11"/>
      <c r="D24" s="11"/>
      <c r="E24" s="11"/>
      <c r="F24" s="11"/>
      <c r="G24" s="11"/>
      <c r="H24" s="12" t="str">
        <f>IF($A24="","",ROUND((((C24*D24)/144)*E24),2))</f>
        <v/>
      </c>
      <c r="I24" s="13" t="str">
        <f>IF($A24="","",(H24*IF((B24="1/4 clear tempered"),14,IF((B24="3/8 clear tempered"),22,IF((B24="1/2 low-iron tempered"),38,IF((B24="1/4 mirror"),9,18))))))</f>
        <v/>
      </c>
      <c r="J24" s="13" t="str">
        <f>IF($A24="","",((((F24/12)*2.5)*E24)+((G24*12)*E24)))</f>
        <v/>
      </c>
    </row>
    <row r="25" spans="1:10" x14ac:dyDescent="0.25">
      <c r="C25" s="11"/>
      <c r="D25" s="11"/>
      <c r="E25" s="11"/>
      <c r="F25" s="11"/>
      <c r="G25" s="11"/>
      <c r="H25" s="12" t="str">
        <f>IF($A25="","",ROUND((((C25*D25)/144)*E25),2))</f>
        <v/>
      </c>
      <c r="I25" s="13" t="str">
        <f>IF($A25="","",(H25*IF((B25="1/4 clear tempered"),14,IF((B25="3/8 clear tempered"),22,IF((B25="1/2 low-iron tempered"),38,IF((B25="1/4 mirror"),9,18))))))</f>
        <v/>
      </c>
      <c r="J25" s="13" t="str">
        <f>IF($A25="","",((((F25/12)*2.5)*E25)+((G25*12)*E25)))</f>
        <v/>
      </c>
    </row>
    <row r="26" spans="1:10" x14ac:dyDescent="0.25">
      <c r="C26" s="11"/>
      <c r="D26" s="11"/>
      <c r="E26" s="11"/>
      <c r="F26" s="11"/>
      <c r="G26" s="11"/>
      <c r="H26" s="12" t="str">
        <f>IF($A26="","",ROUND((((C26*D26)/144)*E26),2))</f>
        <v/>
      </c>
      <c r="I26" s="13" t="str">
        <f>IF($A26="","",(H26*IF((B26="1/4 clear tempered"),14,IF((B26="3/8 clear tempered"),22,IF((B26="1/2 low-iron tempered"),38,IF((B26="1/4 mirror"),9,18))))))</f>
        <v/>
      </c>
      <c r="J26" s="13" t="str">
        <f>IF($A26="","",((((F26/12)*2.5)*E26)+((G26*12)*E26)))</f>
        <v/>
      </c>
    </row>
    <row r="27" spans="1:10" x14ac:dyDescent="0.25">
      <c r="C27" s="11"/>
      <c r="D27" s="11"/>
      <c r="E27" s="11"/>
      <c r="F27" s="11"/>
      <c r="G27" s="11"/>
      <c r="H27" s="12" t="str">
        <f>IF($A27="","",ROUND((((C27*D27)/144)*E27),2))</f>
        <v/>
      </c>
      <c r="I27" s="13" t="str">
        <f>IF($A27="","",(H27*IF((B27="1/4 clear tempered"),14,IF((B27="3/8 clear tempered"),22,IF((B27="1/2 low-iron tempered"),38,IF((B27="1/4 mirror"),9,18))))))</f>
        <v/>
      </c>
      <c r="J27" s="13" t="str">
        <f>IF($A27="","",((((F27/12)*2.5)*E27)+((G27*12)*E27)))</f>
        <v/>
      </c>
    </row>
    <row r="28" spans="1:10" x14ac:dyDescent="0.25">
      <c r="C28" s="11"/>
      <c r="D28" s="11"/>
      <c r="E28" s="11"/>
      <c r="F28" s="11"/>
      <c r="G28" s="11"/>
      <c r="H28" s="12" t="str">
        <f>IF($A28="","",ROUND((((C28*D28)/144)*E28),2))</f>
        <v/>
      </c>
      <c r="I28" s="13" t="str">
        <f>IF($A28="","",(H28*IF((B28="1/4 clear tempered"),14,IF((B28="3/8 clear tempered"),22,IF((B28="1/2 low-iron tempered"),38,IF((B28="1/4 mirror"),9,18))))))</f>
        <v/>
      </c>
      <c r="J28" s="13" t="str">
        <f>IF($A28="","",((((F28/12)*2.5)*E28)+((G28*12)*E28)))</f>
        <v/>
      </c>
    </row>
    <row r="29" spans="1:10" x14ac:dyDescent="0.25">
      <c r="C29" s="11"/>
      <c r="D29" s="11"/>
      <c r="E29" s="11"/>
      <c r="F29" s="11"/>
      <c r="G29" s="11"/>
      <c r="H29" s="12" t="str">
        <f>IF($A29="","",ROUND((((C29*D29)/144)*E29),2))</f>
        <v/>
      </c>
      <c r="I29" s="13" t="str">
        <f>IF($A29="","",(H29*IF((B29="1/4 clear tempered"),14,IF((B29="3/8 clear tempered"),22,IF((B29="1/2 low-iron tempered"),38,IF((B29="1/4 mirror"),9,18))))))</f>
        <v/>
      </c>
      <c r="J29" s="13" t="str">
        <f>IF($A29="","",((((F29/12)*2.5)*E29)+((G29*12)*E29)))</f>
        <v/>
      </c>
    </row>
    <row r="30" spans="1:10" x14ac:dyDescent="0.25">
      <c r="C30" s="11"/>
      <c r="D30" s="11"/>
      <c r="E30" s="11"/>
      <c r="F30" s="11"/>
      <c r="G30" s="11"/>
      <c r="H30" s="12" t="str">
        <f>IF($A30="","",ROUND((((C30*D30)/144)*E30),2))</f>
        <v/>
      </c>
      <c r="I30" s="13" t="str">
        <f>IF($A30="","",(H30*IF((B30="1/4 clear tempered"),14,IF((B30="3/8 clear tempered"),22,IF((B30="1/2 low-iron tempered"),38,IF((B30="1/4 mirror"),9,18))))))</f>
        <v/>
      </c>
      <c r="J30" s="13" t="str">
        <f>IF($A30="","",((((F30/12)*2.5)*E30)+((G30*12)*E30)))</f>
        <v/>
      </c>
    </row>
    <row r="31" spans="1:10" x14ac:dyDescent="0.25">
      <c r="C31" s="11"/>
      <c r="D31" s="11"/>
      <c r="E31" s="11"/>
      <c r="F31" s="11"/>
      <c r="G31" s="11"/>
      <c r="H31" s="12" t="str">
        <f>IF($A31="","",ROUND((((C31*D31)/144)*E31),2))</f>
        <v/>
      </c>
      <c r="I31" s="13" t="str">
        <f>IF($A31="","",(H31*IF((B31="1/4 clear tempered"),14,IF((B31="3/8 clear tempered"),22,IF((B31="1/2 low-iron tempered"),38,IF((B31="1/4 mirror"),9,18))))))</f>
        <v/>
      </c>
      <c r="J31" s="13" t="str">
        <f>IF($A31="","",((((F31/12)*2.5)*E31)+((G31*12)*E31)))</f>
        <v/>
      </c>
    </row>
    <row r="32" spans="1:10" x14ac:dyDescent="0.25">
      <c r="C32" s="11"/>
      <c r="D32" s="11"/>
      <c r="E32" s="11"/>
      <c r="F32" s="11"/>
      <c r="G32" s="11"/>
      <c r="H32" s="12" t="str">
        <f>IF($A32="","",ROUND((((C32*D32)/144)*E32),2))</f>
        <v/>
      </c>
      <c r="I32" s="13" t="str">
        <f>IF($A32="","",(H32*IF((B32="1/4 clear tempered"),14,IF((B32="3/8 clear tempered"),22,IF((B32="1/2 low-iron tempered"),38,IF((B32="1/4 mirror"),9,18))))))</f>
        <v/>
      </c>
      <c r="J32" s="13" t="str">
        <f>IF($A32="","",((((F32/12)*2.5)*E32)+((G32*12)*E32)))</f>
        <v/>
      </c>
    </row>
    <row r="33" spans="1:10" x14ac:dyDescent="0.25">
      <c r="C33" s="11"/>
      <c r="D33" s="11"/>
      <c r="E33" s="11"/>
      <c r="F33" s="11"/>
      <c r="G33" s="11"/>
      <c r="H33" s="12" t="str">
        <f>IF($A33="","",ROUND((((C33*D33)/144)*E33),2))</f>
        <v/>
      </c>
      <c r="I33" s="13" t="str">
        <f>IF($A33="","",(H33*IF((B33="1/4 clear tempered"),14,IF((B33="3/8 clear tempered"),22,IF((B33="1/2 low-iron tempered"),38,IF((B33="1/4 mirror"),9,18))))))</f>
        <v/>
      </c>
      <c r="J33" s="13" t="str">
        <f>IF($A33="","",((((F33/12)*2.5)*E33)+((G33*12)*E33)))</f>
        <v/>
      </c>
    </row>
    <row r="34" spans="1:10" x14ac:dyDescent="0.25">
      <c r="C34" s="11"/>
      <c r="D34" s="11"/>
      <c r="E34" s="11"/>
      <c r="F34" s="11"/>
      <c r="G34" s="11"/>
      <c r="H34" s="12" t="str">
        <f>IF($A34="","",ROUND((((C34*D34)/144)*E34),2))</f>
        <v/>
      </c>
      <c r="I34" s="13" t="str">
        <f>IF($A34="","",(H34*IF((B34="1/4 clear tempered"),14,IF((B34="3/8 clear tempered"),22,IF((B34="1/2 low-iron tempered"),38,IF((B34="1/4 mirror"),9,18))))))</f>
        <v/>
      </c>
      <c r="J34" s="13" t="str">
        <f>IF($A34="","",((((F34/12)*2.5)*E34)+((G34*12)*E34)))</f>
        <v/>
      </c>
    </row>
    <row r="35" spans="1:10" x14ac:dyDescent="0.25">
      <c r="C35" s="11"/>
      <c r="D35" s="11"/>
      <c r="E35" s="11"/>
      <c r="F35" s="11"/>
      <c r="G35" s="11"/>
      <c r="H35" s="12" t="str">
        <f>IF($A35="","",ROUND((((C35*D35)/144)*E35),2))</f>
        <v/>
      </c>
      <c r="I35" s="13" t="str">
        <f>IF($A35="","",(H35*IF((B35="1/4 clear tempered"),14,IF((B35="3/8 clear tempered"),22,IF((B35="1/2 low-iron tempered"),38,IF((B35="1/4 mirror"),9,18))))))</f>
        <v/>
      </c>
      <c r="J35" s="13" t="str">
        <f>IF($A35="","",((((F35/12)*2.5)*E35)+((G35*12)*E35)))</f>
        <v/>
      </c>
    </row>
    <row r="36" spans="1:10" x14ac:dyDescent="0.25">
      <c r="C36" s="11"/>
      <c r="D36" s="11"/>
      <c r="E36" s="11"/>
      <c r="F36" s="11"/>
      <c r="G36" s="11"/>
      <c r="H36" s="12" t="str">
        <f>IF($A36="","",ROUND((((C36*D36)/144)*E36),2))</f>
        <v/>
      </c>
      <c r="I36" s="13" t="str">
        <f>IF($A36="","",(H36*IF((B36="1/4 clear tempered"),14,IF((B36="3/8 clear tempered"),22,IF((B36="1/2 low-iron tempered"),38,IF((B36="1/4 mirror"),9,18))))))</f>
        <v/>
      </c>
      <c r="J36" s="13" t="str">
        <f>IF($A36="","",((((F36/12)*2.5)*E36)+((G36*12)*E36)))</f>
        <v/>
      </c>
    </row>
    <row r="37" spans="1:10" x14ac:dyDescent="0.25">
      <c r="C37" s="11"/>
      <c r="D37" s="11"/>
      <c r="E37" s="11"/>
      <c r="F37" s="11"/>
      <c r="G37" s="11"/>
      <c r="H37" s="12" t="str">
        <f>IF($A37="","",ROUND((((C37*D37)/144)*E37),2))</f>
        <v/>
      </c>
      <c r="I37" s="13" t="str">
        <f>IF($A37="","",(H37*IF((B37="1/4 clear tempered"),14,IF((B37="3/8 clear tempered"),22,IF((B37="1/2 low-iron tempered"),38,IF((B37="1/4 mirror"),9,18))))))</f>
        <v/>
      </c>
      <c r="J37" s="13" t="str">
        <f>IF($A37="","",((((F37/12)*2.5)*E37)+((G37*12)*E37)))</f>
        <v/>
      </c>
    </row>
    <row r="38" spans="1:10" x14ac:dyDescent="0.25">
      <c r="C38" s="11"/>
      <c r="D38" s="11"/>
      <c r="E38" s="11"/>
      <c r="F38" s="11"/>
      <c r="G38" s="11"/>
      <c r="H38" s="12" t="str">
        <f>IF($A38="","",ROUND((((C38*D38)/144)*E38),2))</f>
        <v/>
      </c>
      <c r="I38" s="13" t="str">
        <f>IF($A38="","",(H38*IF((B38="1/4 clear tempered"),14,IF((B38="3/8 clear tempered"),22,IF((B38="1/2 low-iron tempered"),38,IF((B38="1/4 mirror"),9,18))))))</f>
        <v/>
      </c>
      <c r="J38" s="13" t="str">
        <f>IF($A38="","",((((F38/12)*2.5)*E38)+((G38*12)*E38)))</f>
        <v/>
      </c>
    </row>
    <row r="39" spans="1:10" x14ac:dyDescent="0.25">
      <c r="C39" s="11"/>
      <c r="D39" s="11"/>
      <c r="E39" s="11"/>
      <c r="F39" s="11"/>
      <c r="G39" s="11"/>
      <c r="H39" s="12" t="str">
        <f>IF($A39="","",ROUND((((C39*D39)/144)*E39),2))</f>
        <v/>
      </c>
      <c r="I39" s="13" t="str">
        <f>IF($A39="","",(H39*IF((B39="1/4 clear tempered"),14,IF((B39="3/8 clear tempered"),22,IF((B39="1/2 low-iron tempered"),38,IF((B39="1/4 mirror"),9,18))))))</f>
        <v/>
      </c>
      <c r="J39" s="13" t="str">
        <f>IF($A39="","",((((F39/12)*2.5)*E39)+((G39*12)*E39)))</f>
        <v/>
      </c>
    </row>
    <row r="40" spans="1:10" x14ac:dyDescent="0.25">
      <c r="C40" s="11"/>
      <c r="D40" s="11"/>
      <c r="E40" s="11"/>
      <c r="F40" s="11"/>
      <c r="G40" s="11"/>
      <c r="H40" s="12" t="str">
        <f>IF($A40="","",ROUND((((C40*D40)/144)*E40),2))</f>
        <v/>
      </c>
      <c r="I40" s="13" t="str">
        <f>IF($A40="","",(H40*IF((B40="1/4 clear tempered"),14,IF((B40="3/8 clear tempered"),22,IF((B40="1/2 low-iron tempered"),38,IF((B40="1/4 mirror"),9,18))))))</f>
        <v/>
      </c>
      <c r="J40" s="13" t="str">
        <f>IF($A40="","",((((F40/12)*2.5)*E40)+((G40*12)*E40)))</f>
        <v/>
      </c>
    </row>
    <row r="41" spans="1:10" x14ac:dyDescent="0.25">
      <c r="C41" s="11"/>
      <c r="D41" s="11"/>
      <c r="E41" s="11"/>
      <c r="F41" s="11"/>
      <c r="G41" s="11"/>
      <c r="H41" s="12" t="str">
        <f>IF($A41="","",ROUND((((C41*D41)/144)*E41),2))</f>
        <v/>
      </c>
      <c r="I41" s="13" t="str">
        <f>IF($A41="","",(H41*IF((B41="1/4 clear tempered"),14,IF((B41="3/8 clear tempered"),22,IF((B41="1/2 low-iron tempered"),38,IF((B41="1/4 mirror"),9,18))))))</f>
        <v/>
      </c>
      <c r="J41" s="13" t="str">
        <f>IF($A41="","",((((F41/12)*2.5)*E41)+((G41*12)*E41)))</f>
        <v/>
      </c>
    </row>
    <row r="42" spans="1:10" x14ac:dyDescent="0.25">
      <c r="C42" s="11"/>
      <c r="D42" s="11"/>
      <c r="E42" s="11"/>
      <c r="F42" s="11"/>
      <c r="G42" s="11"/>
      <c r="H42" s="12" t="str">
        <f>IF($A42="","",ROUND((((C42*D42)/144)*E42),2))</f>
        <v/>
      </c>
      <c r="I42" s="13" t="str">
        <f>IF($A42="","",(H42*IF((B42="1/4 clear tempered"),14,IF((B42="3/8 clear tempered"),22,IF((B42="1/2 low-iron tempered"),38,IF((B42="1/4 mirror"),9,18))))))</f>
        <v/>
      </c>
      <c r="J42" s="13" t="str">
        <f>IF($A42="","",((((F42/12)*2.5)*E42)+((G42*12)*E42)))</f>
        <v/>
      </c>
    </row>
    <row r="43" spans="1:10" x14ac:dyDescent="0.25">
      <c r="C43" s="11"/>
      <c r="D43" s="11"/>
      <c r="E43" s="11"/>
      <c r="F43" s="11"/>
      <c r="G43" s="11"/>
      <c r="H43" s="12" t="str">
        <f>IF($A43="","",ROUND((((C43*D43)/144)*E43),2))</f>
        <v/>
      </c>
      <c r="I43" s="13" t="str">
        <f>IF($A43="","",(H43*IF((B43="1/4 clear tempered"),14,IF((B43="3/8 clear tempered"),22,IF((B43="1/2 low-iron tempered"),38,IF((B43="1/4 mirror"),9,18))))))</f>
        <v/>
      </c>
      <c r="J43" s="13" t="str">
        <f>IF($A43="","",((((F43/12)*2.5)*E43)+((G43*12)*E43)))</f>
        <v/>
      </c>
    </row>
    <row r="44" spans="1:10" x14ac:dyDescent="0.25">
      <c r="C44" s="11"/>
      <c r="D44" s="11"/>
      <c r="E44" s="11"/>
      <c r="F44" s="11"/>
      <c r="G44" s="11"/>
      <c r="H44" s="12" t="str">
        <f>IF($A44="","",ROUND((((C44*D44)/144)*E44),2))</f>
        <v/>
      </c>
      <c r="I44" s="13" t="str">
        <f>IF($A44="","",(H44*IF((B44="1/4 clear tempered"),14,IF((B44="3/8 clear tempered"),22,IF((B44="1/2 low-iron tempered"),38,IF((B44="1/4 mirror"),9,18))))))</f>
        <v/>
      </c>
      <c r="J44" s="13" t="str">
        <f>IF($A44="","",((((F44/12)*2.5)*E44)+((G44*12)*E44)))</f>
        <v/>
      </c>
    </row>
    <row r="45" spans="1:10" x14ac:dyDescent="0.25">
      <c r="C45" s="11"/>
      <c r="D45" s="11"/>
      <c r="E45" s="11"/>
      <c r="F45" s="11"/>
      <c r="G45" s="11"/>
      <c r="H45" s="12" t="str">
        <f>IF($A45="","",ROUND((((C45*D45)/144)*E45),2))</f>
        <v/>
      </c>
      <c r="I45" s="13" t="str">
        <f>IF($A45="","",(H45*IF((B45="1/4 clear tempered"),14,IF((B45="3/8 clear tempered"),22,IF((B45="1/2 low-iron tempered"),38,IF((B45="1/4 mirror"),9,18))))))</f>
        <v/>
      </c>
      <c r="J45" s="13" t="str">
        <f>IF($A45="","",((((F45/12)*2.5)*E45)+((G45*12)*E45)))</f>
        <v/>
      </c>
    </row>
    <row r="46" spans="1:10" x14ac:dyDescent="0.25">
      <c r="C46" s="11"/>
      <c r="D46" s="11"/>
      <c r="E46" s="11"/>
      <c r="F46" s="11"/>
      <c r="G46" s="11"/>
      <c r="H46" s="12" t="str">
        <f>IF($A46="","",ROUND((((C46*D46)/144)*E46),2))</f>
        <v/>
      </c>
      <c r="I46" s="13" t="str">
        <f>IF($A46="","",(H46*IF((B46="1/4 clear tempered"),14,IF((B46="3/8 clear tempered"),22,IF((B46="1/2 low-iron tempered"),38,IF((B46="1/4 mirror"),9,18))))))</f>
        <v/>
      </c>
      <c r="J46" s="13" t="str">
        <f>IF($A46="","",((((F46/12)*2.5)*E46)+((G46*12)*E46)))</f>
        <v/>
      </c>
    </row>
    <row r="47" spans="1:10" x14ac:dyDescent="0.25">
      <c r="C47" s="11"/>
      <c r="D47" s="11"/>
      <c r="E47" s="11"/>
      <c r="F47" s="11"/>
      <c r="G47" s="11"/>
      <c r="H47" s="12" t="str">
        <f>IF($A47="","",ROUND((((C47*D47)/144)*E47),2))</f>
        <v/>
      </c>
      <c r="I47" s="13" t="str">
        <f>IF($A47="","",(H47*IF((B47="1/4 clear tempered"),14,IF((B47="3/8 clear tempered"),22,IF((B47="1/2 low-iron tempered"),38,IF((B47="1/4 mirror"),9,18))))))</f>
        <v/>
      </c>
      <c r="J47" s="13" t="str">
        <f>IF($A47="","",((((F47/12)*2.5)*E47)+((G47*12)*E47)))</f>
        <v/>
      </c>
    </row>
    <row r="48" spans="1:10" x14ac:dyDescent="0.25">
      <c r="C48" s="11"/>
      <c r="D48" s="11"/>
      <c r="E48" s="11"/>
      <c r="F48" s="11"/>
      <c r="G48" s="11"/>
      <c r="H48" s="12" t="str">
        <f>IF($A48="","",ROUND((((C48*D48)/144)*E48),2))</f>
        <v/>
      </c>
      <c r="I48" s="13" t="str">
        <f>IF($A48="","",(H48*IF((B48="1/4 clear tempered"),14,IF((B48="3/8 clear tempered"),22,IF((B48="1/2 low-iron tempered"),38,IF((B48="1/4 mirror"),9,18))))))</f>
        <v/>
      </c>
      <c r="J48" s="13" t="str">
        <f>IF($A48="","",((((F48/12)*2.5)*E48)+((G48*12)*E48)))</f>
        <v/>
      </c>
    </row>
    <row r="49" spans="1:10" x14ac:dyDescent="0.25">
      <c r="C49" s="11"/>
      <c r="D49" s="11"/>
      <c r="E49" s="11"/>
      <c r="F49" s="11"/>
      <c r="G49" s="11"/>
      <c r="H49" s="12" t="str">
        <f>IF($A49="","",ROUND((((C49*D49)/144)*E49),2))</f>
        <v/>
      </c>
      <c r="I49" s="13" t="str">
        <f>IF($A49="","",(H49*IF((B49="1/4 clear tempered"),14,IF((B49="3/8 clear tempered"),22,IF((B49="1/2 low-iron tempered"),38,IF((B49="1/4 mirror"),9,18))))))</f>
        <v/>
      </c>
      <c r="J49" s="13" t="str">
        <f>IF($A49="","",((((F49/12)*2.5)*E49)+((G49*12)*E49)))</f>
        <v/>
      </c>
    </row>
    <row r="50" spans="1:10" x14ac:dyDescent="0.25">
      <c r="C50" s="11"/>
      <c r="D50" s="11"/>
      <c r="E50" s="11"/>
      <c r="F50" s="11"/>
      <c r="G50" s="11"/>
      <c r="H50" s="12" t="str">
        <f>IF($A50="","",ROUND((((C50*D50)/144)*E50),2))</f>
        <v/>
      </c>
      <c r="I50" s="13" t="str">
        <f>IF($A50="","",(H50*IF((B50="1/4 clear tempered"),14,IF((B50="3/8 clear tempered"),22,IF((B50="1/2 low-iron tempered"),38,IF((B50="1/4 mirror"),9,18))))))</f>
        <v/>
      </c>
      <c r="J50" s="13" t="str">
        <f>IF($A50="","",((((F50/12)*2.5)*E50)+((G50*12)*E50)))</f>
        <v/>
      </c>
    </row>
    <row r="51" spans="1:10" x14ac:dyDescent="0.25">
      <c r="C51" s="11"/>
      <c r="D51" s="11"/>
      <c r="E51" s="11"/>
      <c r="F51" s="11"/>
      <c r="G51" s="11"/>
      <c r="H51" s="12" t="str">
        <f>IF($A51="","",ROUND((((C51*D51)/144)*E51),2))</f>
        <v/>
      </c>
      <c r="I51" s="13" t="str">
        <f>IF($A51="","",(H51*IF((B51="1/4 clear tempered"),14,IF((B51="3/8 clear tempered"),22,IF((B51="1/2 low-iron tempered"),38,IF((B51="1/4 mirror"),9,18))))))</f>
        <v/>
      </c>
      <c r="J51" s="13" t="str">
        <f>IF($A51="","",((((F51/12)*2.5)*E51)+((G51*12)*E51)))</f>
        <v/>
      </c>
    </row>
    <row r="52" spans="1:10" x14ac:dyDescent="0.25">
      <c r="C52" s="11"/>
      <c r="D52" s="11"/>
      <c r="E52" s="11"/>
      <c r="F52" s="11"/>
      <c r="G52" s="11"/>
      <c r="H52" s="12" t="str">
        <f>IF($A52="","",ROUND((((C52*D52)/144)*E52),2))</f>
        <v/>
      </c>
      <c r="I52" s="13" t="str">
        <f>IF($A52="","",(H52*IF((B52="1/4 clear tempered"),14,IF((B52="3/8 clear tempered"),22,IF((B52="1/2 low-iron tempered"),38,IF((B52="1/4 mirror"),9,18))))))</f>
        <v/>
      </c>
      <c r="J52" s="13" t="str">
        <f>IF($A52="","",((((F52/12)*2.5)*E52)+((G52*12)*E52)))</f>
        <v/>
      </c>
    </row>
    <row r="53" spans="1:10" x14ac:dyDescent="0.25">
      <c r="C53" s="11"/>
      <c r="D53" s="11"/>
      <c r="E53" s="11"/>
      <c r="F53" s="11"/>
      <c r="G53" s="11"/>
      <c r="H53" s="12" t="str">
        <f>IF($A53="","",ROUND((((C53*D53)/144)*E53),2))</f>
        <v/>
      </c>
      <c r="I53" s="13" t="str">
        <f>IF($A53="","",(H53*IF((B53="1/4 clear tempered"),14,IF((B53="3/8 clear tempered"),22,IF((B53="1/2 low-iron tempered"),38,IF((B53="1/4 mirror"),9,18))))))</f>
        <v/>
      </c>
      <c r="J53" s="13" t="str">
        <f>IF($A53="","",((((F53/12)*2.5)*E53)+((G53*12)*E53)))</f>
        <v/>
      </c>
    </row>
    <row r="54" spans="1:10" x14ac:dyDescent="0.25">
      <c r="C54" s="11"/>
      <c r="D54" s="11"/>
      <c r="E54" s="11"/>
      <c r="F54" s="11"/>
      <c r="G54" s="11"/>
      <c r="H54" s="12" t="str">
        <f>IF($A54="","",ROUND((((C54*D54)/144)*E54),2))</f>
        <v/>
      </c>
      <c r="I54" s="13" t="str">
        <f>IF($A54="","",(H54*IF((B54="1/4 clear tempered"),14,IF((B54="3/8 clear tempered"),22,IF((B54="1/2 low-iron tempered"),38,IF((B54="1/4 mirror"),9,18))))))</f>
        <v/>
      </c>
      <c r="J54" s="13" t="str">
        <f>IF($A54="","",((((F54/12)*2.5)*E54)+((G54*12)*E54)))</f>
        <v/>
      </c>
    </row>
    <row r="55" spans="1:10" x14ac:dyDescent="0.25">
      <c r="C55" s="11"/>
      <c r="D55" s="11"/>
      <c r="E55" s="11"/>
      <c r="F55" s="11"/>
      <c r="G55" s="11"/>
      <c r="H55" s="12" t="str">
        <f>IF($A55="","",ROUND((((C55*D55)/144)*E55),2))</f>
        <v/>
      </c>
      <c r="I55" s="13" t="str">
        <f>IF($A55="","",(H55*IF((B55="1/4 clear tempered"),14,IF((B55="3/8 clear tempered"),22,IF((B55="1/2 low-iron tempered"),38,IF((B55="1/4 mirror"),9,18))))))</f>
        <v/>
      </c>
      <c r="J55" s="13" t="str">
        <f>IF($A55="","",((((F55/12)*2.5)*E55)+((G55*12)*E55)))</f>
        <v/>
      </c>
    </row>
    <row r="56" spans="1:10" x14ac:dyDescent="0.25">
      <c r="C56" s="11"/>
      <c r="D56" s="11"/>
      <c r="E56" s="11"/>
      <c r="F56" s="11"/>
      <c r="G56" s="11"/>
      <c r="H56" s="12" t="str">
        <f>IF($A56="","",ROUND((((C56*D56)/144)*E56),2))</f>
        <v/>
      </c>
      <c r="I56" s="13" t="str">
        <f>IF($A56="","",(H56*IF((B56="1/4 clear tempered"),14,IF((B56="3/8 clear tempered"),22,IF((B56="1/2 low-iron tempered"),38,IF((B56="1/4 mirror"),9,18))))))</f>
        <v/>
      </c>
      <c r="J56" s="13" t="str">
        <f>IF($A56="","",((((F56/12)*2.5)*E56)+((G56*12)*E56)))</f>
        <v/>
      </c>
    </row>
    <row r="57" spans="1:10" x14ac:dyDescent="0.25">
      <c r="C57" s="11"/>
      <c r="D57" s="11"/>
      <c r="E57" s="11"/>
      <c r="F57" s="11"/>
      <c r="G57" s="11"/>
      <c r="H57" s="12" t="str">
        <f>IF($A57="","",ROUND((((C57*D57)/144)*E57),2))</f>
        <v/>
      </c>
      <c r="I57" s="13" t="str">
        <f>IF($A57="","",(H57*IF((B57="1/4 clear tempered"),14,IF((B57="3/8 clear tempered"),22,IF((B57="1/2 low-iron tempered"),38,IF((B57="1/4 mirror"),9,18))))))</f>
        <v/>
      </c>
      <c r="J57" s="13" t="str">
        <f>IF($A57="","",((((F57/12)*2.5)*E57)+((G57*12)*E57)))</f>
        <v/>
      </c>
    </row>
    <row r="58" spans="1:10" x14ac:dyDescent="0.25">
      <c r="C58" s="11"/>
      <c r="D58" s="11"/>
      <c r="E58" s="11"/>
      <c r="F58" s="11"/>
      <c r="G58" s="11"/>
      <c r="H58" s="12" t="str">
        <f>IF($A58="","",ROUND((((C58*D58)/144)*E58),2))</f>
        <v/>
      </c>
      <c r="I58" s="13" t="str">
        <f>IF($A58="","",(H58*IF((B58="1/4 clear tempered"),14,IF((B58="3/8 clear tempered"),22,IF((B58="1/2 low-iron tempered"),38,IF((B58="1/4 mirror"),9,18))))))</f>
        <v/>
      </c>
      <c r="J58" s="13" t="str">
        <f>IF($A58="","",((((F58/12)*2.5)*E58)+((G58*12)*E58)))</f>
        <v/>
      </c>
    </row>
    <row r="59" spans="1:10" x14ac:dyDescent="0.25">
      <c r="C59" s="11"/>
      <c r="D59" s="11"/>
      <c r="E59" s="11"/>
      <c r="F59" s="11"/>
      <c r="G59" s="11"/>
      <c r="H59" s="12" t="str">
        <f>IF($A59="","",ROUND((((C59*D59)/144)*E59),2))</f>
        <v/>
      </c>
      <c r="I59" s="13" t="str">
        <f>IF($A59="","",(H59*IF((B59="1/4 clear tempered"),14,IF((B59="3/8 clear tempered"),22,IF((B59="1/2 low-iron tempered"),38,IF((B59="1/4 mirror"),9,18))))))</f>
        <v/>
      </c>
      <c r="J59" s="13" t="str">
        <f>IF($A59="","",((((F59/12)*2.5)*E59)+((G59*12)*E59)))</f>
        <v/>
      </c>
    </row>
    <row r="60" spans="1:10" x14ac:dyDescent="0.25">
      <c r="C60" s="11"/>
      <c r="D60" s="11"/>
      <c r="E60" s="11"/>
      <c r="F60" s="11"/>
      <c r="G60" s="11"/>
      <c r="H60" s="12" t="str">
        <f>IF($A60="","",ROUND((((C60*D60)/144)*E60),2))</f>
        <v/>
      </c>
      <c r="I60" s="13" t="str">
        <f>IF($A60="","",(H60*IF((B60="1/4 clear tempered"),14,IF((B60="3/8 clear tempered"),22,IF((B60="1/2 low-iron tempered"),38,IF((B60="1/4 mirror"),9,18))))))</f>
        <v/>
      </c>
      <c r="J60" s="13" t="str">
        <f>IF($A60="","",((((F60/12)*2.5)*E60)+((G60*12)*E60)))</f>
        <v/>
      </c>
    </row>
    <row r="61" spans="1:10" x14ac:dyDescent="0.25">
      <c r="C61" s="11"/>
      <c r="D61" s="11"/>
      <c r="E61" s="11"/>
      <c r="F61" s="11"/>
      <c r="G61" s="11"/>
      <c r="H61" s="12" t="str">
        <f>IF($A61="","",ROUND((((C61*D61)/144)*E61),2))</f>
        <v/>
      </c>
      <c r="I61" s="13" t="str">
        <f>IF($A61="","",(H61*IF((B61="1/4 clear tempered"),14,IF((B61="3/8 clear tempered"),22,IF((B61="1/2 low-iron tempered"),38,IF((B61="1/4 mirror"),9,18))))))</f>
        <v/>
      </c>
      <c r="J61" s="13" t="str">
        <f>IF($A61="","",((((F61/12)*2.5)*E61)+((G61*12)*E61)))</f>
        <v/>
      </c>
    </row>
    <row r="62" spans="1:10" x14ac:dyDescent="0.25">
      <c r="C62" s="11"/>
      <c r="D62" s="11"/>
      <c r="E62" s="11"/>
      <c r="F62" s="11"/>
      <c r="G62" s="11"/>
      <c r="H62" s="12" t="str">
        <f>IF($A62="","",ROUND((((C62*D62)/144)*E62),2))</f>
        <v/>
      </c>
      <c r="I62" s="13" t="str">
        <f>IF($A62="","",(H62*IF((B62="1/4 clear tempered"),14,IF((B62="3/8 clear tempered"),22,IF((B62="1/2 low-iron tempered"),38,IF((B62="1/4 mirror"),9,18))))))</f>
        <v/>
      </c>
      <c r="J62" s="13" t="str">
        <f>IF($A62="","",((((F62/12)*2.5)*E62)+((G62*12)*E62)))</f>
        <v/>
      </c>
    </row>
    <row r="63" spans="1:10" x14ac:dyDescent="0.25">
      <c r="C63" s="11"/>
      <c r="D63" s="11"/>
      <c r="E63" s="11"/>
      <c r="F63" s="11"/>
      <c r="G63" s="11"/>
      <c r="H63" s="12" t="str">
        <f>IF($A63="","",ROUND((((C63*D63)/144)*E63),2))</f>
        <v/>
      </c>
      <c r="I63" s="13" t="str">
        <f>IF($A63="","",(H63*IF((B63="1/4 clear tempered"),14,IF((B63="3/8 clear tempered"),22,IF((B63="1/2 low-iron tempered"),38,IF((B63="1/4 mirror"),9,18))))))</f>
        <v/>
      </c>
      <c r="J63" s="13" t="str">
        <f>IF($A63="","",((((F63/12)*2.5)*E63)+((G63*12)*E63)))</f>
        <v/>
      </c>
    </row>
    <row r="64" spans="1:10" x14ac:dyDescent="0.25">
      <c r="C64" s="11"/>
      <c r="D64" s="11"/>
      <c r="E64" s="11"/>
      <c r="F64" s="11"/>
      <c r="G64" s="11"/>
      <c r="H64" s="12" t="str">
        <f>IF($A64="","",ROUND((((C64*D64)/144)*E64),2))</f>
        <v/>
      </c>
      <c r="I64" s="13" t="str">
        <f>IF($A64="","",(H64*IF((B64="1/4 clear tempered"),14,IF((B64="3/8 clear tempered"),22,IF((B64="1/2 low-iron tempered"),38,IF((B64="1/4 mirror"),9,18))))))</f>
        <v/>
      </c>
      <c r="J64" s="13" t="str">
        <f>IF($A64="","",((((F64/12)*2.5)*E64)+((G64*12)*E64)))</f>
        <v/>
      </c>
    </row>
    <row r="65" spans="1:10" x14ac:dyDescent="0.25">
      <c r="C65" s="11"/>
      <c r="D65" s="11"/>
      <c r="E65" s="11"/>
      <c r="F65" s="11"/>
      <c r="G65" s="11"/>
      <c r="H65" s="12" t="str">
        <f>IF($A65="","",ROUND((((C65*D65)/144)*E65),2))</f>
        <v/>
      </c>
      <c r="I65" s="13" t="str">
        <f>IF($A65="","",(H65*IF((B65="1/4 clear tempered"),14,IF((B65="3/8 clear tempered"),22,IF((B65="1/2 low-iron tempered"),38,IF((B65="1/4 mirror"),9,18))))))</f>
        <v/>
      </c>
      <c r="J65" s="13" t="str">
        <f>IF($A65="","",((((F65/12)*2.5)*E65)+((G65*12)*E65)))</f>
        <v/>
      </c>
    </row>
    <row r="66" spans="1:10" x14ac:dyDescent="0.25">
      <c r="C66" s="11"/>
      <c r="D66" s="11"/>
      <c r="E66" s="11"/>
      <c r="F66" s="11"/>
      <c r="G66" s="11"/>
      <c r="H66" s="12" t="str">
        <f>IF($A66="","",ROUND((((C66*D66)/144)*E66),2))</f>
        <v/>
      </c>
      <c r="I66" s="13" t="str">
        <f>IF($A66="","",(H66*IF((B66="1/4 clear tempered"),14,IF((B66="3/8 clear tempered"),22,IF((B66="1/2 low-iron tempered"),38,IF((B66="1/4 mirror"),9,18))))))</f>
        <v/>
      </c>
      <c r="J66" s="13" t="str">
        <f>IF($A66="","",((((F66/12)*2.5)*E66)+((G66*12)*E66)))</f>
        <v/>
      </c>
    </row>
    <row r="67" spans="1:10" x14ac:dyDescent="0.25">
      <c r="C67" s="11"/>
      <c r="D67" s="11"/>
      <c r="E67" s="11"/>
      <c r="F67" s="11"/>
      <c r="G67" s="11"/>
      <c r="H67" s="12" t="str">
        <f>IF($A67="","",ROUND((((C67*D67)/144)*E67),2))</f>
        <v/>
      </c>
      <c r="I67" s="13" t="str">
        <f>IF($A67="","",(H67*IF((B67="1/4 clear tempered"),14,IF((B67="3/8 clear tempered"),22,IF((B67="1/2 low-iron tempered"),38,IF((B67="1/4 mirror"),9,18))))))</f>
        <v/>
      </c>
      <c r="J67" s="13" t="str">
        <f>IF($A67="","",((((F67/12)*2.5)*E67)+((G67*12)*E67)))</f>
        <v/>
      </c>
    </row>
    <row r="68" spans="1:10" x14ac:dyDescent="0.25">
      <c r="C68" s="11"/>
      <c r="D68" s="11"/>
      <c r="E68" s="11"/>
      <c r="F68" s="11"/>
      <c r="G68" s="11"/>
      <c r="H68" s="12" t="str">
        <f>IF($A68="","",ROUND((((C68*D68)/144)*E68),2))</f>
        <v/>
      </c>
      <c r="I68" s="13" t="str">
        <f>IF($A68="","",(H68*IF((B68="1/4 clear tempered"),14,IF((B68="3/8 clear tempered"),22,IF((B68="1/2 low-iron tempered"),38,IF((B68="1/4 mirror"),9,18))))))</f>
        <v/>
      </c>
      <c r="J68" s="13" t="str">
        <f>IF($A68="","",((((F68/12)*2.5)*E68)+((G68*12)*E68)))</f>
        <v/>
      </c>
    </row>
    <row r="69" spans="1:10" x14ac:dyDescent="0.25">
      <c r="C69" s="11"/>
      <c r="D69" s="11"/>
      <c r="E69" s="11"/>
      <c r="F69" s="11"/>
      <c r="G69" s="11"/>
      <c r="H69" s="12" t="str">
        <f>IF($A69="","",ROUND((((C69*D69)/144)*E69),2))</f>
        <v/>
      </c>
      <c r="I69" s="13" t="str">
        <f>IF($A69="","",(H69*IF((B69="1/4 clear tempered"),14,IF((B69="3/8 clear tempered"),22,IF((B69="1/2 low-iron tempered"),38,IF((B69="1/4 mirror"),9,18))))))</f>
        <v/>
      </c>
      <c r="J69" s="13" t="str">
        <f>IF($A69="","",((((F69/12)*2.5)*E69)+((G69*12)*E69)))</f>
        <v/>
      </c>
    </row>
    <row r="70" spans="1:10" x14ac:dyDescent="0.25">
      <c r="C70" s="11"/>
      <c r="D70" s="11"/>
      <c r="E70" s="11"/>
      <c r="F70" s="11"/>
      <c r="G70" s="11"/>
      <c r="H70" s="12" t="str">
        <f>IF($A70="","",ROUND((((C70*D70)/144)*E70),2))</f>
        <v/>
      </c>
      <c r="I70" s="13" t="str">
        <f>IF($A70="","",(H70*IF((B70="1/4 clear tempered"),14,IF((B70="3/8 clear tempered"),22,IF((B70="1/2 low-iron tempered"),38,IF((B70="1/4 mirror"),9,18))))))</f>
        <v/>
      </c>
      <c r="J70" s="13" t="str">
        <f>IF($A70="","",((((F70/12)*2.5)*E70)+((G70*12)*E70)))</f>
        <v/>
      </c>
    </row>
    <row r="71" spans="1:10" x14ac:dyDescent="0.25">
      <c r="C71" s="11"/>
      <c r="D71" s="11"/>
      <c r="E71" s="11"/>
      <c r="F71" s="11"/>
      <c r="G71" s="11"/>
      <c r="H71" s="12" t="str">
        <f>IF($A71="","",ROUND((((C71*D71)/144)*E71),2))</f>
        <v/>
      </c>
      <c r="I71" s="13" t="str">
        <f>IF($A71="","",(H71*IF((B71="1/4 clear tempered"),14,IF((B71="3/8 clear tempered"),22,IF((B71="1/2 low-iron tempered"),38,IF((B71="1/4 mirror"),9,18))))))</f>
        <v/>
      </c>
      <c r="J71" s="13" t="str">
        <f>IF($A71="","",((((F71/12)*2.5)*E71)+((G71*12)*E71)))</f>
        <v/>
      </c>
    </row>
    <row r="72" spans="1:10" x14ac:dyDescent="0.25">
      <c r="C72" s="11"/>
      <c r="D72" s="11"/>
      <c r="E72" s="11"/>
      <c r="F72" s="11"/>
      <c r="G72" s="11"/>
      <c r="H72" s="12" t="str">
        <f>IF($A72="","",ROUND((((C72*D72)/144)*E72),2))</f>
        <v/>
      </c>
      <c r="I72" s="13" t="str">
        <f>IF($A72="","",(H72*IF((B72="1/4 clear tempered"),14,IF((B72="3/8 clear tempered"),22,IF((B72="1/2 low-iron tempered"),38,IF((B72="1/4 mirror"),9,18))))))</f>
        <v/>
      </c>
      <c r="J72" s="13" t="str">
        <f>IF($A72="","",((((F72/12)*2.5)*E72)+((G72*12)*E72)))</f>
        <v/>
      </c>
    </row>
    <row r="73" spans="1:10" x14ac:dyDescent="0.25">
      <c r="C73" s="11"/>
      <c r="D73" s="11"/>
      <c r="E73" s="11"/>
      <c r="F73" s="11"/>
      <c r="G73" s="11"/>
      <c r="H73" s="12" t="str">
        <f>IF($A73="","",ROUND((((C73*D73)/144)*E73),2))</f>
        <v/>
      </c>
      <c r="I73" s="13" t="str">
        <f>IF($A73="","",(H73*IF((B73="1/4 clear tempered"),14,IF((B73="3/8 clear tempered"),22,IF((B73="1/2 low-iron tempered"),38,IF((B73="1/4 mirror"),9,18))))))</f>
        <v/>
      </c>
      <c r="J73" s="13" t="str">
        <f>IF($A73="","",((((F73/12)*2.5)*E73)+((G73*12)*E73)))</f>
        <v/>
      </c>
    </row>
    <row r="74" spans="1:10" x14ac:dyDescent="0.25">
      <c r="C74" s="11"/>
      <c r="D74" s="11"/>
      <c r="E74" s="11"/>
      <c r="F74" s="11"/>
      <c r="G74" s="11"/>
      <c r="H74" s="12" t="str">
        <f>IF($A74="","",ROUND((((C74*D74)/144)*E74),2))</f>
        <v/>
      </c>
      <c r="I74" s="13" t="str">
        <f>IF($A74="","",(H74*IF((B74="1/4 clear tempered"),14,IF((B74="3/8 clear tempered"),22,IF((B74="1/2 low-iron tempered"),38,IF((B74="1/4 mirror"),9,18))))))</f>
        <v/>
      </c>
      <c r="J74" s="13" t="str">
        <f>IF($A74="","",((((F74/12)*2.5)*E74)+((G74*12)*E74)))</f>
        <v/>
      </c>
    </row>
    <row r="75" spans="1:10" x14ac:dyDescent="0.25">
      <c r="C75" s="11"/>
      <c r="D75" s="11"/>
      <c r="E75" s="11"/>
      <c r="F75" s="11"/>
      <c r="G75" s="11"/>
      <c r="H75" s="12" t="str">
        <f>IF($A75="","",ROUND((((C75*D75)/144)*E75),2))</f>
        <v/>
      </c>
      <c r="I75" s="13" t="str">
        <f>IF($A75="","",(H75*IF((B75="1/4 clear tempered"),14,IF((B75="3/8 clear tempered"),22,IF((B75="1/2 low-iron tempered"),38,IF((B75="1/4 mirror"),9,18))))))</f>
        <v/>
      </c>
      <c r="J75" s="13" t="str">
        <f>IF($A75="","",((((F75/12)*2.5)*E75)+((G75*12)*E75)))</f>
        <v/>
      </c>
    </row>
    <row r="76" spans="1:10" x14ac:dyDescent="0.25">
      <c r="C76" s="11"/>
      <c r="D76" s="11"/>
      <c r="E76" s="11"/>
      <c r="F76" s="11"/>
      <c r="G76" s="11"/>
      <c r="H76" s="12" t="str">
        <f>IF($A76="","",ROUND((((C76*D76)/144)*E76),2))</f>
        <v/>
      </c>
      <c r="I76" s="13" t="str">
        <f>IF($A76="","",(H76*IF((B76="1/4 clear tempered"),14,IF((B76="3/8 clear tempered"),22,IF((B76="1/2 low-iron tempered"),38,IF((B76="1/4 mirror"),9,18))))))</f>
        <v/>
      </c>
      <c r="J76" s="13" t="str">
        <f>IF($A76="","",((((F76/12)*2.5)*E76)+((G76*12)*E76)))</f>
        <v/>
      </c>
    </row>
    <row r="77" spans="1:10" x14ac:dyDescent="0.25">
      <c r="C77" s="11"/>
      <c r="D77" s="11"/>
      <c r="E77" s="11"/>
      <c r="F77" s="11"/>
      <c r="G77" s="11"/>
      <c r="H77" s="12" t="str">
        <f>IF($A77="","",ROUND((((C77*D77)/144)*E77),2))</f>
        <v/>
      </c>
      <c r="I77" s="13" t="str">
        <f>IF($A77="","",(H77*IF((B77="1/4 clear tempered"),14,IF((B77="3/8 clear tempered"),22,IF((B77="1/2 low-iron tempered"),38,IF((B77="1/4 mirror"),9,18))))))</f>
        <v/>
      </c>
      <c r="J77" s="13" t="str">
        <f>IF($A77="","",((((F77/12)*2.5)*E77)+((G77*12)*E77)))</f>
        <v/>
      </c>
    </row>
    <row r="78" spans="1:10" x14ac:dyDescent="0.25">
      <c r="C78" s="11"/>
      <c r="D78" s="11"/>
      <c r="E78" s="11"/>
      <c r="F78" s="11"/>
      <c r="G78" s="11"/>
      <c r="H78" s="12" t="str">
        <f>IF($A78="","",ROUND((((C78*D78)/144)*E78),2))</f>
        <v/>
      </c>
      <c r="I78" s="13" t="str">
        <f>IF($A78="","",(H78*IF((B78="1/4 clear tempered"),14,IF((B78="3/8 clear tempered"),22,IF((B78="1/2 low-iron tempered"),38,IF((B78="1/4 mirror"),9,18))))))</f>
        <v/>
      </c>
      <c r="J78" s="13" t="str">
        <f>IF($A78="","",((((F78/12)*2.5)*E78)+((G78*12)*E78)))</f>
        <v/>
      </c>
    </row>
    <row r="79" spans="1:10" x14ac:dyDescent="0.25">
      <c r="C79" s="11"/>
      <c r="D79" s="11"/>
      <c r="E79" s="11"/>
      <c r="F79" s="11"/>
      <c r="G79" s="11"/>
      <c r="H79" s="12" t="str">
        <f>IF($A79="","",ROUND((((C79*D79)/144)*E79),2))</f>
        <v/>
      </c>
      <c r="I79" s="13" t="str">
        <f>IF($A79="","",(H79*IF((B79="1/4 clear tempered"),14,IF((B79="3/8 clear tempered"),22,IF((B79="1/2 low-iron tempered"),38,IF((B79="1/4 mirror"),9,18))))))</f>
        <v/>
      </c>
      <c r="J79" s="13" t="str">
        <f>IF($A79="","",((((F79/12)*2.5)*E79)+((G79*12)*E79)))</f>
        <v/>
      </c>
    </row>
    <row r="80" spans="1:10" x14ac:dyDescent="0.25">
      <c r="C80" s="11"/>
      <c r="D80" s="11"/>
      <c r="E80" s="11"/>
      <c r="F80" s="11"/>
      <c r="G80" s="11"/>
      <c r="H80" s="12" t="str">
        <f>IF($A80="","",ROUND((((C80*D80)/144)*E80),2))</f>
        <v/>
      </c>
      <c r="I80" s="13" t="str">
        <f>IF($A80="","",(H80*IF((B80="1/4 clear tempered"),14,IF((B80="3/8 clear tempered"),22,IF((B80="1/2 low-iron tempered"),38,IF((B80="1/4 mirror"),9,18))))))</f>
        <v/>
      </c>
      <c r="J80" s="13" t="str">
        <f>IF($A80="","",((((F80/12)*2.5)*E80)+((G80*12)*E80)))</f>
        <v/>
      </c>
    </row>
    <row r="81" spans="1:10" x14ac:dyDescent="0.25">
      <c r="C81" s="11"/>
      <c r="D81" s="11"/>
      <c r="E81" s="11"/>
      <c r="F81" s="11"/>
      <c r="G81" s="11"/>
      <c r="H81" s="12" t="str">
        <f>IF($A81="","",ROUND((((C81*D81)/144)*E81),2))</f>
        <v/>
      </c>
      <c r="I81" s="13" t="str">
        <f>IF($A81="","",(H81*IF((B81="1/4 clear tempered"),14,IF((B81="3/8 clear tempered"),22,IF((B81="1/2 low-iron tempered"),38,IF((B81="1/4 mirror"),9,18))))))</f>
        <v/>
      </c>
      <c r="J81" s="13" t="str">
        <f>IF($A81="","",((((F81/12)*2.5)*E81)+((G81*12)*E81)))</f>
        <v/>
      </c>
    </row>
    <row r="82" spans="1:10" x14ac:dyDescent="0.25">
      <c r="C82" s="11"/>
      <c r="D82" s="11"/>
      <c r="E82" s="11"/>
      <c r="F82" s="11"/>
      <c r="G82" s="11"/>
      <c r="H82" s="12" t="str">
        <f>IF($A82="","",ROUND((((C82*D82)/144)*E82),2))</f>
        <v/>
      </c>
      <c r="I82" s="13" t="str">
        <f>IF($A82="","",(H82*IF((B82="1/4 clear tempered"),14,IF((B82="3/8 clear tempered"),22,IF((B82="1/2 low-iron tempered"),38,IF((B82="1/4 mirror"),9,18))))))</f>
        <v/>
      </c>
      <c r="J82" s="13" t="str">
        <f>IF($A82="","",((((F82/12)*2.5)*E82)+((G82*12)*E82)))</f>
        <v/>
      </c>
    </row>
    <row r="83" spans="1:10" x14ac:dyDescent="0.25">
      <c r="C83" s="11"/>
      <c r="D83" s="11"/>
      <c r="E83" s="11"/>
      <c r="F83" s="11"/>
      <c r="G83" s="11"/>
      <c r="H83" s="12" t="str">
        <f>IF($A83="","",ROUND((((C83*D83)/144)*E83),2))</f>
        <v/>
      </c>
      <c r="I83" s="13" t="str">
        <f>IF($A83="","",(H83*IF((B83="1/4 clear tempered"),14,IF((B83="3/8 clear tempered"),22,IF((B83="1/2 low-iron tempered"),38,IF((B83="1/4 mirror"),9,18))))))</f>
        <v/>
      </c>
      <c r="J83" s="13" t="str">
        <f>IF($A83="","",((((F83/12)*2.5)*E83)+((G83*12)*E83)))</f>
        <v/>
      </c>
    </row>
    <row r="84" spans="1:10" x14ac:dyDescent="0.25">
      <c r="C84" s="11"/>
      <c r="D84" s="11"/>
      <c r="E84" s="11"/>
      <c r="F84" s="11"/>
      <c r="G84" s="11"/>
      <c r="H84" s="12" t="str">
        <f>IF($A84="","",ROUND((((C84*D84)/144)*E84),2))</f>
        <v/>
      </c>
      <c r="I84" s="13" t="str">
        <f>IF($A84="","",(H84*IF((B84="1/4 clear tempered"),14,IF((B84="3/8 clear tempered"),22,IF((B84="1/2 low-iron tempered"),38,IF((B84="1/4 mirror"),9,18))))))</f>
        <v/>
      </c>
      <c r="J84" s="13" t="str">
        <f>IF($A84="","",((((F84/12)*2.5)*E84)+((G84*12)*E84)))</f>
        <v/>
      </c>
    </row>
    <row r="85" spans="1:10" x14ac:dyDescent="0.25">
      <c r="C85" s="11"/>
      <c r="D85" s="11"/>
      <c r="E85" s="11"/>
      <c r="F85" s="11"/>
      <c r="G85" s="11"/>
      <c r="H85" s="12" t="str">
        <f>IF($A85="","",ROUND((((C85*D85)/144)*E85),2))</f>
        <v/>
      </c>
      <c r="I85" s="13" t="str">
        <f>IF($A85="","",(H85*IF((B85="1/4 clear tempered"),14,IF((B85="3/8 clear tempered"),22,IF((B85="1/2 low-iron tempered"),38,IF((B85="1/4 mirror"),9,18))))))</f>
        <v/>
      </c>
      <c r="J85" s="13" t="str">
        <f>IF($A85="","",((((F85/12)*2.5)*E85)+((G85*12)*E85)))</f>
        <v/>
      </c>
    </row>
    <row r="86" spans="1:10" x14ac:dyDescent="0.25">
      <c r="C86" s="11"/>
      <c r="D86" s="11"/>
      <c r="E86" s="11"/>
      <c r="F86" s="11"/>
      <c r="G86" s="11"/>
      <c r="H86" s="12" t="str">
        <f>IF($A86="","",ROUND((((C86*D86)/144)*E86),2))</f>
        <v/>
      </c>
      <c r="I86" s="13" t="str">
        <f>IF($A86="","",(H86*IF((B86="1/4 clear tempered"),14,IF((B86="3/8 clear tempered"),22,IF((B86="1/2 low-iron tempered"),38,IF((B86="1/4 mirror"),9,18))))))</f>
        <v/>
      </c>
      <c r="J86" s="13" t="str">
        <f>IF($A86="","",((((F86/12)*2.5)*E86)+((G86*12)*E86)))</f>
        <v/>
      </c>
    </row>
    <row r="87" spans="1:10" x14ac:dyDescent="0.25">
      <c r="C87" s="11"/>
      <c r="D87" s="11"/>
      <c r="E87" s="11"/>
      <c r="F87" s="11"/>
      <c r="G87" s="11"/>
      <c r="H87" s="12" t="str">
        <f>IF($A87="","",ROUND((((C87*D87)/144)*E87),2))</f>
        <v/>
      </c>
      <c r="I87" s="13" t="str">
        <f>IF($A87="","",(H87*IF((B87="1/4 clear tempered"),14,IF((B87="3/8 clear tempered"),22,IF((B87="1/2 low-iron tempered"),38,IF((B87="1/4 mirror"),9,18))))))</f>
        <v/>
      </c>
      <c r="J87" s="13" t="str">
        <f>IF($A87="","",((((F87/12)*2.5)*E87)+((G87*12)*E87)))</f>
        <v/>
      </c>
    </row>
    <row r="88" spans="1:10" x14ac:dyDescent="0.25">
      <c r="C88" s="11"/>
      <c r="D88" s="11"/>
      <c r="E88" s="11"/>
      <c r="F88" s="11"/>
      <c r="G88" s="11"/>
      <c r="H88" s="12" t="str">
        <f>IF($A88="","",ROUND((((C88*D88)/144)*E88),2))</f>
        <v/>
      </c>
      <c r="I88" s="13" t="str">
        <f>IF($A88="","",(H88*IF((B88="1/4 clear tempered"),14,IF((B88="3/8 clear tempered"),22,IF((B88="1/2 low-iron tempered"),38,IF((B88="1/4 mirror"),9,18))))))</f>
        <v/>
      </c>
      <c r="J88" s="13" t="str">
        <f>IF($A88="","",((((F88/12)*2.5)*E88)+((G88*12)*E88)))</f>
        <v/>
      </c>
    </row>
    <row r="89" spans="1:10" x14ac:dyDescent="0.25">
      <c r="C89" s="11"/>
      <c r="D89" s="11"/>
      <c r="E89" s="11"/>
      <c r="F89" s="11"/>
      <c r="G89" s="11"/>
      <c r="H89" s="12" t="str">
        <f>IF($A89="","",ROUND((((C89*D89)/144)*E89),2))</f>
        <v/>
      </c>
      <c r="I89" s="13" t="str">
        <f>IF($A89="","",(H89*IF((B89="1/4 clear tempered"),14,IF((B89="3/8 clear tempered"),22,IF((B89="1/2 low-iron tempered"),38,IF((B89="1/4 mirror"),9,18))))))</f>
        <v/>
      </c>
      <c r="J89" s="13" t="str">
        <f>IF($A89="","",((((F89/12)*2.5)*E89)+((G89*12)*E89)))</f>
        <v/>
      </c>
    </row>
    <row r="90" spans="1:10" x14ac:dyDescent="0.25">
      <c r="C90" s="11"/>
      <c r="D90" s="11"/>
      <c r="E90" s="11"/>
      <c r="F90" s="11"/>
      <c r="G90" s="11"/>
      <c r="H90" s="12" t="str">
        <f>IF($A90="","",ROUND((((C90*D90)/144)*E90),2))</f>
        <v/>
      </c>
      <c r="I90" s="13" t="str">
        <f>IF($A90="","",(H90*IF((B90="1/4 clear tempered"),14,IF((B90="3/8 clear tempered"),22,IF((B90="1/2 low-iron tempered"),38,IF((B90="1/4 mirror"),9,18))))))</f>
        <v/>
      </c>
      <c r="J90" s="13" t="str">
        <f>IF($A90="","",((((F90/12)*2.5)*E90)+((G90*12)*E90)))</f>
        <v/>
      </c>
    </row>
    <row r="91" spans="1:10" x14ac:dyDescent="0.25">
      <c r="C91" s="11"/>
      <c r="D91" s="11"/>
      <c r="E91" s="11"/>
      <c r="F91" s="11"/>
      <c r="G91" s="11"/>
      <c r="H91" s="12" t="str">
        <f>IF($A91="","",ROUND((((C91*D91)/144)*E91),2))</f>
        <v/>
      </c>
      <c r="I91" s="13" t="str">
        <f>IF($A91="","",(H91*IF((B91="1/4 clear tempered"),14,IF((B91="3/8 clear tempered"),22,IF((B91="1/2 low-iron tempered"),38,IF((B91="1/4 mirror"),9,18))))))</f>
        <v/>
      </c>
      <c r="J91" s="13" t="str">
        <f>IF($A91="","",((((F91/12)*2.5)*E91)+((G91*12)*E91)))</f>
        <v/>
      </c>
    </row>
    <row r="92" spans="1:10" x14ac:dyDescent="0.25">
      <c r="C92" s="11"/>
      <c r="D92" s="11"/>
      <c r="E92" s="11"/>
      <c r="F92" s="11"/>
      <c r="G92" s="11"/>
      <c r="H92" s="12" t="str">
        <f>IF($A92="","",ROUND((((C92*D92)/144)*E92),2))</f>
        <v/>
      </c>
      <c r="I92" s="13" t="str">
        <f>IF($A92="","",(H92*IF((B92="1/4 clear tempered"),14,IF((B92="3/8 clear tempered"),22,IF((B92="1/2 low-iron tempered"),38,IF((B92="1/4 mirror"),9,18))))))</f>
        <v/>
      </c>
      <c r="J92" s="13" t="str">
        <f>IF($A92="","",((((F92/12)*2.5)*E92)+((G92*12)*E92)))</f>
        <v/>
      </c>
    </row>
    <row r="93" spans="1:10" x14ac:dyDescent="0.25">
      <c r="C93" s="11"/>
      <c r="D93" s="11"/>
      <c r="E93" s="11"/>
      <c r="F93" s="11"/>
      <c r="G93" s="11"/>
      <c r="H93" s="12" t="str">
        <f>IF($A93="","",ROUND((((C93*D93)/144)*E93),2))</f>
        <v/>
      </c>
      <c r="I93" s="13" t="str">
        <f>IF($A93="","",(H93*IF((B93="1/4 clear tempered"),14,IF((B93="3/8 clear tempered"),22,IF((B93="1/2 low-iron tempered"),38,IF((B93="1/4 mirror"),9,18))))))</f>
        <v/>
      </c>
      <c r="J93" s="13" t="str">
        <f>IF($A93="","",((((F93/12)*2.5)*E93)+((G93*12)*E93)))</f>
        <v/>
      </c>
    </row>
    <row r="94" spans="1:10" x14ac:dyDescent="0.25">
      <c r="C94" s="11"/>
      <c r="D94" s="11"/>
      <c r="E94" s="11"/>
      <c r="F94" s="11"/>
      <c r="G94" s="11"/>
      <c r="H94" s="12" t="str">
        <f>IF($A94="","",ROUND((((C94*D94)/144)*E94),2))</f>
        <v/>
      </c>
      <c r="I94" s="13" t="str">
        <f>IF($A94="","",(H94*IF((B94="1/4 clear tempered"),14,IF((B94="3/8 clear tempered"),22,IF((B94="1/2 low-iron tempered"),38,IF((B94="1/4 mirror"),9,18))))))</f>
        <v/>
      </c>
      <c r="J94" s="13" t="str">
        <f>IF($A94="","",((((F94/12)*2.5)*E94)+((G94*12)*E94)))</f>
        <v/>
      </c>
    </row>
    <row r="95" spans="1:10" x14ac:dyDescent="0.25">
      <c r="C95" s="11"/>
      <c r="D95" s="11"/>
      <c r="E95" s="11"/>
      <c r="F95" s="11"/>
      <c r="G95" s="11"/>
      <c r="H95" s="12" t="str">
        <f>IF($A95="","",ROUND((((C95*D95)/144)*E95),2))</f>
        <v/>
      </c>
      <c r="I95" s="13" t="str">
        <f>IF($A95="","",(H95*IF((B95="1/4 clear tempered"),14,IF((B95="3/8 clear tempered"),22,IF((B95="1/2 low-iron tempered"),38,IF((B95="1/4 mirror"),9,18))))))</f>
        <v/>
      </c>
      <c r="J95" s="13" t="str">
        <f>IF($A95="","",((((F95/12)*2.5)*E95)+((G95*12)*E95)))</f>
        <v/>
      </c>
    </row>
    <row r="96" spans="1:10" x14ac:dyDescent="0.25">
      <c r="C96" s="11"/>
      <c r="D96" s="11"/>
      <c r="E96" s="11"/>
      <c r="F96" s="11"/>
      <c r="G96" s="11"/>
      <c r="H96" s="12" t="str">
        <f>IF($A96="","",ROUND((((C96*D96)/144)*E96),2))</f>
        <v/>
      </c>
      <c r="I96" s="13" t="str">
        <f>IF($A96="","",(H96*IF((B96="1/4 clear tempered"),14,IF((B96="3/8 clear tempered"),22,IF((B96="1/2 low-iron tempered"),38,IF((B96="1/4 mirror"),9,18))))))</f>
        <v/>
      </c>
      <c r="J96" s="13" t="str">
        <f>IF($A96="","",((((F96/12)*2.5)*E96)+((G96*12)*E96)))</f>
        <v/>
      </c>
    </row>
    <row r="97" spans="1:10" x14ac:dyDescent="0.25">
      <c r="C97" s="11"/>
      <c r="D97" s="11"/>
      <c r="E97" s="11"/>
      <c r="F97" s="11"/>
      <c r="G97" s="11"/>
      <c r="H97" s="12" t="str">
        <f>IF($A97="","",ROUND((((C97*D97)/144)*E97),2))</f>
        <v/>
      </c>
      <c r="I97" s="13" t="str">
        <f>IF($A97="","",(H97*IF((B97="1/4 clear tempered"),14,IF((B97="3/8 clear tempered"),22,IF((B97="1/2 low-iron tempered"),38,IF((B97="1/4 mirror"),9,18))))))</f>
        <v/>
      </c>
      <c r="J97" s="13" t="str">
        <f>IF($A97="","",((((F97/12)*2.5)*E97)+((G97*12)*E97)))</f>
        <v/>
      </c>
    </row>
    <row r="98" spans="1:10" x14ac:dyDescent="0.25">
      <c r="C98" s="11"/>
      <c r="D98" s="11"/>
      <c r="E98" s="11"/>
      <c r="F98" s="11"/>
      <c r="G98" s="11"/>
      <c r="H98" s="12" t="str">
        <f>IF($A98="","",ROUND((((C98*D98)/144)*E98),2))</f>
        <v/>
      </c>
      <c r="I98" s="13" t="str">
        <f>IF($A98="","",(H98*IF((B98="1/4 clear tempered"),14,IF((B98="3/8 clear tempered"),22,IF((B98="1/2 low-iron tempered"),38,IF((B98="1/4 mirror"),9,18))))))</f>
        <v/>
      </c>
      <c r="J98" s="13" t="str">
        <f>IF($A98="","",((((F98/12)*2.5)*E98)+((G98*12)*E98)))</f>
        <v/>
      </c>
    </row>
    <row r="99" spans="1:10" x14ac:dyDescent="0.25">
      <c r="C99" s="11"/>
      <c r="D99" s="11"/>
      <c r="E99" s="11"/>
      <c r="F99" s="11"/>
      <c r="G99" s="11"/>
      <c r="H99" s="12" t="str">
        <f>IF($A99="","",ROUND((((C99*D99)/144)*E99),2))</f>
        <v/>
      </c>
      <c r="I99" s="13" t="str">
        <f>IF($A99="","",(H99*IF((B99="1/4 clear tempered"),14,IF((B99="3/8 clear tempered"),22,IF((B99="1/2 low-iron tempered"),38,IF((B99="1/4 mirror"),9,18))))))</f>
        <v/>
      </c>
      <c r="J99" s="13" t="str">
        <f>IF($A99="","",((((F99/12)*2.5)*E99)+((G99*12)*E99)))</f>
        <v/>
      </c>
    </row>
    <row r="100" spans="1:10" x14ac:dyDescent="0.25">
      <c r="C100" s="11"/>
      <c r="D100" s="11"/>
      <c r="E100" s="11"/>
      <c r="F100" s="11"/>
      <c r="G100" s="11"/>
      <c r="H100" s="12" t="str">
        <f>IF($A100="","",ROUND((((C100*D100)/144)*E100),2))</f>
        <v/>
      </c>
      <c r="I100" s="13" t="str">
        <f>IF($A100="","",(H100*IF((B100="1/4 clear tempered"),14,IF((B100="3/8 clear tempered"),22,IF((B100="1/2 low-iron tempered"),38,IF((B100="1/4 mirror"),9,18))))))</f>
        <v/>
      </c>
      <c r="J100" s="13" t="str">
        <f>IF($A100="","",((((F100/12)*2.5)*E100)+((G100*12)*E100)))</f>
        <v/>
      </c>
    </row>
    <row r="101" spans="1:10" x14ac:dyDescent="0.25">
      <c r="C101" s="11"/>
      <c r="D101" s="11"/>
      <c r="E101" s="11"/>
      <c r="F101" s="11"/>
      <c r="G101" s="11"/>
      <c r="H101" s="12" t="str">
        <f>IF($A101="","",ROUND((((C101*D101)/144)*E101),2))</f>
        <v/>
      </c>
      <c r="I101" s="13" t="str">
        <f>IF($A101="","",(H101*IF((B101="1/4 clear tempered"),14,IF((B101="3/8 clear tempered"),22,IF((B101="1/2 low-iron tempered"),38,IF((B101="1/4 mirror"),9,18))))))</f>
        <v/>
      </c>
      <c r="J101" s="13" t="str">
        <f>IF($A101="","",((((F101/12)*2.5)*E101)+((G101*12)*E101)))</f>
        <v/>
      </c>
    </row>
    <row r="102" spans="1:10" x14ac:dyDescent="0.25">
      <c r="C102" s="11"/>
      <c r="D102" s="11"/>
      <c r="E102" s="11"/>
      <c r="F102" s="11"/>
      <c r="G102" s="11"/>
      <c r="H102" s="12" t="str">
        <f>IF($A102="","",ROUND((((C102*D102)/144)*E102),2))</f>
        <v/>
      </c>
      <c r="I102" s="13" t="str">
        <f>IF($A102="","",(H102*IF((B102="1/4 clear tempered"),14,IF((B102="3/8 clear tempered"),22,IF((B102="1/2 low-iron tempered"),38,IF((B102="1/4 mirror"),9,18))))))</f>
        <v/>
      </c>
      <c r="J102" s="13" t="str">
        <f>IF($A102="","",((((F102/12)*2.5)*E102)+((G102*12)*E102)))</f>
        <v/>
      </c>
    </row>
    <row r="103" spans="1:10" x14ac:dyDescent="0.25">
      <c r="C103" s="11"/>
      <c r="D103" s="11"/>
      <c r="E103" s="11"/>
      <c r="F103" s="11"/>
      <c r="G103" s="11"/>
      <c r="H103" s="12" t="str">
        <f>IF($A103="","",ROUND((((C103*D103)/144)*E103),2))</f>
        <v/>
      </c>
      <c r="I103" s="13" t="str">
        <f>IF($A103="","",(H103*IF((B103="1/4 clear tempered"),14,IF((B103="3/8 clear tempered"),22,IF((B103="1/2 low-iron tempered"),38,IF((B103="1/4 mirror"),9,18))))))</f>
        <v/>
      </c>
      <c r="J103" s="13" t="str">
        <f>IF($A103="","",((((F103/12)*2.5)*E103)+((G103*12)*E103)))</f>
        <v/>
      </c>
    </row>
    <row r="104" spans="1:10" x14ac:dyDescent="0.25">
      <c r="C104" s="11"/>
      <c r="D104" s="11"/>
      <c r="E104" s="11"/>
      <c r="F104" s="11"/>
      <c r="G104" s="11"/>
      <c r="H104" s="12" t="str">
        <f>IF($A104="","",ROUND((((C104*D104)/144)*E104),2))</f>
        <v/>
      </c>
      <c r="I104" s="13" t="str">
        <f>IF($A104="","",(H104*IF((B104="1/4 clear tempered"),14,IF((B104="3/8 clear tempered"),22,IF((B104="1/2 low-iron tempered"),38,IF((B104="1/4 mirror"),9,18))))))</f>
        <v/>
      </c>
      <c r="J104" s="13" t="str">
        <f>IF($A104="","",((((F104/12)*2.5)*E104)+((G104*12)*E104)))</f>
        <v/>
      </c>
    </row>
    <row r="105" spans="1:10" x14ac:dyDescent="0.25">
      <c r="C105" s="11"/>
      <c r="D105" s="11"/>
      <c r="E105" s="11"/>
      <c r="F105" s="11"/>
      <c r="G105" s="11"/>
      <c r="H105" s="12" t="str">
        <f>IF($A105="","",ROUND((((C105*D105)/144)*E105),2))</f>
        <v/>
      </c>
      <c r="I105" s="13" t="str">
        <f>IF($A105="","",(H105*IF((B105="1/4 clear tempered"),14,IF((B105="3/8 clear tempered"),22,IF((B105="1/2 low-iron tempered"),38,IF((B105="1/4 mirror"),9,18))))))</f>
        <v/>
      </c>
      <c r="J105" s="13" t="str">
        <f>IF($A105="","",((((F105/12)*2.5)*E105)+((G105*12)*E105)))</f>
        <v/>
      </c>
    </row>
    <row r="106" spans="1:10" x14ac:dyDescent="0.25">
      <c r="C106" s="11"/>
      <c r="D106" s="11"/>
      <c r="E106" s="11"/>
      <c r="F106" s="11"/>
      <c r="G106" s="11"/>
      <c r="H106" s="12" t="str">
        <f>IF($A106="","",ROUND((((C106*D106)/144)*E106),2))</f>
        <v/>
      </c>
      <c r="I106" s="13" t="str">
        <f>IF($A106="","",(H106*IF((B106="1/4 clear tempered"),14,IF((B106="3/8 clear tempered"),22,IF((B106="1/2 low-iron tempered"),38,IF((B106="1/4 mirror"),9,18))))))</f>
        <v/>
      </c>
      <c r="J106" s="13" t="str">
        <f>IF($A106="","",((((F106/12)*2.5)*E106)+((G106*12)*E106)))</f>
        <v/>
      </c>
    </row>
    <row r="107" spans="1:10" x14ac:dyDescent="0.25">
      <c r="C107" s="11"/>
      <c r="D107" s="11"/>
      <c r="E107" s="11"/>
      <c r="F107" s="11"/>
      <c r="G107" s="11"/>
      <c r="H107" s="12" t="str">
        <f>IF($A107="","",ROUND((((C107*D107)/144)*E107),2))</f>
        <v/>
      </c>
      <c r="I107" s="13" t="str">
        <f>IF($A107="","",(H107*IF((B107="1/4 clear tempered"),14,IF((B107="3/8 clear tempered"),22,IF((B107="1/2 low-iron tempered"),38,IF((B107="1/4 mirror"),9,18))))))</f>
        <v/>
      </c>
      <c r="J107" s="13" t="str">
        <f>IF($A107="","",((((F107/12)*2.5)*E107)+((G107*12)*E107)))</f>
        <v/>
      </c>
    </row>
    <row r="108" spans="1:10" x14ac:dyDescent="0.25">
      <c r="C108" s="11"/>
      <c r="D108" s="11"/>
      <c r="E108" s="11"/>
      <c r="F108" s="11"/>
      <c r="G108" s="11"/>
      <c r="H108" s="12" t="str">
        <f>IF($A108="","",ROUND((((C108*D108)/144)*E108),2))</f>
        <v/>
      </c>
      <c r="I108" s="13" t="str">
        <f>IF($A108="","",(H108*IF((B108="1/4 clear tempered"),14,IF((B108="3/8 clear tempered"),22,IF((B108="1/2 low-iron tempered"),38,IF((B108="1/4 mirror"),9,18))))))</f>
        <v/>
      </c>
      <c r="J108" s="13" t="str">
        <f>IF($A108="","",((((F108/12)*2.5)*E108)+((G108*12)*E108)))</f>
        <v/>
      </c>
    </row>
    <row r="109" spans="1:10" x14ac:dyDescent="0.25">
      <c r="C109" s="11"/>
      <c r="D109" s="11"/>
      <c r="E109" s="11"/>
      <c r="F109" s="11"/>
      <c r="G109" s="11"/>
      <c r="H109" s="12" t="str">
        <f>IF($A109="","",ROUND((((C109*D109)/144)*E109),2))</f>
        <v/>
      </c>
      <c r="I109" s="13" t="str">
        <f>IF($A109="","",(H109*IF((B109="1/4 clear tempered"),14,IF((B109="3/8 clear tempered"),22,IF((B109="1/2 low-iron tempered"),38,IF((B109="1/4 mirror"),9,18))))))</f>
        <v/>
      </c>
      <c r="J109" s="13" t="str">
        <f>IF($A109="","",((((F109/12)*2.5)*E109)+((G109*12)*E109)))</f>
        <v/>
      </c>
    </row>
    <row r="110" spans="1:10" x14ac:dyDescent="0.25">
      <c r="C110" s="11"/>
      <c r="D110" s="11"/>
      <c r="E110" s="11"/>
      <c r="F110" s="11"/>
      <c r="G110" s="11"/>
      <c r="H110" s="12" t="str">
        <f>IF($A110="","",ROUND((((C110*D110)/144)*E110),2))</f>
        <v/>
      </c>
      <c r="I110" s="13" t="str">
        <f>IF($A110="","",(H110*IF((B110="1/4 clear tempered"),14,IF((B110="3/8 clear tempered"),22,IF((B110="1/2 low-iron tempered"),38,IF((B110="1/4 mirror"),9,18))))))</f>
        <v/>
      </c>
      <c r="J110" s="13" t="str">
        <f>IF($A110="","",((((F110/12)*2.5)*E110)+((G110*12)*E110)))</f>
        <v/>
      </c>
    </row>
    <row r="111" spans="1:10" x14ac:dyDescent="0.25">
      <c r="C111" s="11"/>
      <c r="D111" s="11"/>
      <c r="E111" s="11"/>
      <c r="F111" s="11"/>
      <c r="G111" s="11"/>
      <c r="H111" s="12" t="str">
        <f>IF($A111="","",ROUND((((C111*D111)/144)*E111),2))</f>
        <v/>
      </c>
      <c r="I111" s="13" t="str">
        <f>IF($A111="","",(H111*IF((B111="1/4 clear tempered"),14,IF((B111="3/8 clear tempered"),22,IF((B111="1/2 low-iron tempered"),38,IF((B111="1/4 mirror"),9,18))))))</f>
        <v/>
      </c>
      <c r="J111" s="13" t="str">
        <f>IF($A111="","",((((F111/12)*2.5)*E111)+((G111*12)*E111)))</f>
        <v/>
      </c>
    </row>
    <row r="112" spans="1:10" x14ac:dyDescent="0.25">
      <c r="C112" s="11"/>
      <c r="D112" s="11"/>
      <c r="E112" s="11"/>
      <c r="F112" s="11"/>
      <c r="G112" s="11"/>
      <c r="H112" s="12" t="str">
        <f>IF($A112="","",ROUND((((C112*D112)/144)*E112),2))</f>
        <v/>
      </c>
      <c r="I112" s="13" t="str">
        <f>IF($A112="","",(H112*IF((B112="1/4 clear tempered"),14,IF((B112="3/8 clear tempered"),22,IF((B112="1/2 low-iron tempered"),38,IF((B112="1/4 mirror"),9,18))))))</f>
        <v/>
      </c>
      <c r="J112" s="13" t="str">
        <f>IF($A112="","",((((F112/12)*2.5)*E112)+((G112*12)*E112)))</f>
        <v/>
      </c>
    </row>
    <row r="113" spans="1:10" x14ac:dyDescent="0.25">
      <c r="C113" s="11"/>
      <c r="D113" s="11"/>
      <c r="E113" s="11"/>
      <c r="F113" s="11"/>
      <c r="G113" s="11"/>
      <c r="H113" s="12" t="str">
        <f>IF($A113="","",ROUND((((C113*D113)/144)*E113),2))</f>
        <v/>
      </c>
      <c r="I113" s="13" t="str">
        <f>IF($A113="","",(H113*IF((B113="1/4 clear tempered"),14,IF((B113="3/8 clear tempered"),22,IF((B113="1/2 low-iron tempered"),38,IF((B113="1/4 mirror"),9,18))))))</f>
        <v/>
      </c>
      <c r="J113" s="13" t="str">
        <f>IF($A113="","",((((F113/12)*2.5)*E113)+((G113*12)*E113)))</f>
        <v/>
      </c>
    </row>
    <row r="114" spans="1:10" x14ac:dyDescent="0.25">
      <c r="C114" s="11"/>
      <c r="D114" s="11"/>
      <c r="E114" s="11"/>
      <c r="F114" s="11"/>
      <c r="G114" s="11"/>
      <c r="H114" s="12" t="str">
        <f>IF($A114="","",ROUND((((C114*D114)/144)*E114),2))</f>
        <v/>
      </c>
      <c r="I114" s="13" t="str">
        <f>IF($A114="","",(H114*IF((B114="1/4 clear tempered"),14,IF((B114="3/8 clear tempered"),22,IF((B114="1/2 low-iron tempered"),38,IF((B114="1/4 mirror"),9,18))))))</f>
        <v/>
      </c>
      <c r="J114" s="13" t="str">
        <f>IF($A114="","",((((F114/12)*2.5)*E114)+((G114*12)*E114)))</f>
        <v/>
      </c>
    </row>
    <row r="115" spans="1:10" x14ac:dyDescent="0.25">
      <c r="C115" s="11"/>
      <c r="D115" s="11"/>
      <c r="E115" s="11"/>
      <c r="F115" s="11"/>
      <c r="G115" s="11"/>
      <c r="H115" s="12" t="str">
        <f>IF($A115="","",ROUND((((C115*D115)/144)*E115),2))</f>
        <v/>
      </c>
      <c r="I115" s="13" t="str">
        <f>IF($A115="","",(H115*IF((B115="1/4 clear tempered"),14,IF((B115="3/8 clear tempered"),22,IF((B115="1/2 low-iron tempered"),38,IF((B115="1/4 mirror"),9,18))))))</f>
        <v/>
      </c>
      <c r="J115" s="13" t="str">
        <f>IF($A115="","",((((F115/12)*2.5)*E115)+((G115*12)*E115)))</f>
        <v/>
      </c>
    </row>
    <row r="116" spans="1:10" x14ac:dyDescent="0.25">
      <c r="C116" s="11"/>
      <c r="D116" s="11"/>
      <c r="E116" s="11"/>
      <c r="F116" s="11"/>
      <c r="G116" s="11"/>
      <c r="H116" s="12" t="str">
        <f>IF($A116="","",ROUND((((C116*D116)/144)*E116),2))</f>
        <v/>
      </c>
      <c r="I116" s="13" t="str">
        <f>IF($A116="","",(H116*IF((B116="1/4 clear tempered"),14,IF((B116="3/8 clear tempered"),22,IF((B116="1/2 low-iron tempered"),38,IF((B116="1/4 mirror"),9,18))))))</f>
        <v/>
      </c>
      <c r="J116" s="13" t="str">
        <f>IF($A116="","",((((F116/12)*2.5)*E116)+((G116*12)*E116)))</f>
        <v/>
      </c>
    </row>
    <row r="117" spans="1:10" x14ac:dyDescent="0.25">
      <c r="C117" s="11"/>
      <c r="D117" s="11"/>
      <c r="E117" s="11"/>
      <c r="F117" s="11"/>
      <c r="G117" s="11"/>
      <c r="H117" s="12" t="str">
        <f>IF($A117="","",ROUND((((C117*D117)/144)*E117),2))</f>
        <v/>
      </c>
      <c r="I117" s="13" t="str">
        <f>IF($A117="","",(H117*IF((B117="1/4 clear tempered"),14,IF((B117="3/8 clear tempered"),22,IF((B117="1/2 low-iron tempered"),38,IF((B117="1/4 mirror"),9,18))))))</f>
        <v/>
      </c>
      <c r="J117" s="13" t="str">
        <f>IF($A117="","",((((F117/12)*2.5)*E117)+((G117*12)*E117)))</f>
        <v/>
      </c>
    </row>
    <row r="118" spans="1:10" x14ac:dyDescent="0.25">
      <c r="C118" s="11"/>
      <c r="D118" s="11"/>
      <c r="E118" s="11"/>
      <c r="F118" s="11"/>
      <c r="G118" s="11"/>
      <c r="H118" s="12" t="str">
        <f>IF($A118="","",ROUND((((C118*D118)/144)*E118),2))</f>
        <v/>
      </c>
      <c r="I118" s="13" t="str">
        <f>IF($A118="","",(H118*IF((B118="1/4 clear tempered"),14,IF((B118="3/8 clear tempered"),22,IF((B118="1/2 low-iron tempered"),38,IF((B118="1/4 mirror"),9,18))))))</f>
        <v/>
      </c>
      <c r="J118" s="13" t="str">
        <f>IF($A118="","",((((F118/12)*2.5)*E118)+((G118*12)*E118)))</f>
        <v/>
      </c>
    </row>
    <row r="119" spans="1:10" x14ac:dyDescent="0.25">
      <c r="C119" s="11"/>
      <c r="D119" s="11"/>
      <c r="E119" s="11"/>
      <c r="F119" s="11"/>
      <c r="G119" s="11"/>
      <c r="H119" s="12" t="str">
        <f>IF($A119="","",ROUND((((C119*D119)/144)*E119),2))</f>
        <v/>
      </c>
      <c r="I119" s="13" t="str">
        <f>IF($A119="","",(H119*IF((B119="1/4 clear tempered"),14,IF((B119="3/8 clear tempered"),22,IF((B119="1/2 low-iron tempered"),38,IF((B119="1/4 mirror"),9,18))))))</f>
        <v/>
      </c>
      <c r="J119" s="13" t="str">
        <f>IF($A119="","",((((F119/12)*2.5)*E119)+((G119*12)*E119)))</f>
        <v/>
      </c>
    </row>
    <row r="120" spans="1:10" x14ac:dyDescent="0.25">
      <c r="C120" s="11"/>
      <c r="D120" s="11"/>
      <c r="E120" s="11"/>
      <c r="F120" s="11"/>
      <c r="G120" s="11"/>
      <c r="H120" s="12" t="str">
        <f>IF($A120="","",ROUND((((C120*D120)/144)*E120),2))</f>
        <v/>
      </c>
      <c r="I120" s="13" t="str">
        <f>IF($A120="","",(H120*IF((B120="1/4 clear tempered"),14,IF((B120="3/8 clear tempered"),22,IF((B120="1/2 low-iron tempered"),38,IF((B120="1/4 mirror"),9,18))))))</f>
        <v/>
      </c>
      <c r="J120" s="13" t="str">
        <f>IF($A120="","",((((F120/12)*2.5)*E120)+((G120*12)*E120)))</f>
        <v/>
      </c>
    </row>
    <row r="121" spans="1:10" x14ac:dyDescent="0.25">
      <c r="C121" s="11"/>
      <c r="D121" s="11"/>
      <c r="E121" s="11"/>
      <c r="F121" s="11"/>
      <c r="G121" s="11"/>
      <c r="H121" s="12" t="str">
        <f>IF($A121="","",ROUND((((C121*D121)/144)*E121),2))</f>
        <v/>
      </c>
      <c r="I121" s="13" t="str">
        <f>IF($A121="","",(H121*IF((B121="1/4 clear tempered"),14,IF((B121="3/8 clear tempered"),22,IF((B121="1/2 low-iron tempered"),38,IF((B121="1/4 mirror"),9,18))))))</f>
        <v/>
      </c>
      <c r="J121" s="13" t="str">
        <f>IF($A121="","",((((F121/12)*2.5)*E121)+((G121*12)*E121)))</f>
        <v/>
      </c>
    </row>
    <row r="122" spans="1:10" x14ac:dyDescent="0.25">
      <c r="C122" s="11"/>
      <c r="D122" s="11"/>
      <c r="E122" s="11"/>
      <c r="F122" s="11"/>
      <c r="G122" s="11"/>
      <c r="H122" s="12" t="str">
        <f>IF($A122="","",ROUND((((C122*D122)/144)*E122),2))</f>
        <v/>
      </c>
      <c r="I122" s="13" t="str">
        <f>IF($A122="","",(H122*IF((B122="1/4 clear tempered"),14,IF((B122="3/8 clear tempered"),22,IF((B122="1/2 low-iron tempered"),38,IF((B122="1/4 mirror"),9,18))))))</f>
        <v/>
      </c>
      <c r="J122" s="13" t="str">
        <f>IF($A122="","",((((F122/12)*2.5)*E122)+((G122*12)*E122)))</f>
        <v/>
      </c>
    </row>
    <row r="123" spans="1:10" x14ac:dyDescent="0.25">
      <c r="C123" s="11"/>
      <c r="D123" s="11"/>
      <c r="E123" s="11"/>
      <c r="F123" s="11"/>
      <c r="G123" s="11"/>
      <c r="H123" s="12" t="str">
        <f>IF($A123="","",ROUND((((C123*D123)/144)*E123),2))</f>
        <v/>
      </c>
      <c r="I123" s="13" t="str">
        <f>IF($A123="","",(H123*IF((B123="1/4 clear tempered"),14,IF((B123="3/8 clear tempered"),22,IF((B123="1/2 low-iron tempered"),38,IF((B123="1/4 mirror"),9,18))))))</f>
        <v/>
      </c>
      <c r="J123" s="13" t="str">
        <f>IF($A123="","",((((F123/12)*2.5)*E123)+((G123*12)*E123)))</f>
        <v/>
      </c>
    </row>
    <row r="124" spans="1:10" x14ac:dyDescent="0.25">
      <c r="C124" s="11"/>
      <c r="D124" s="11"/>
      <c r="E124" s="11"/>
      <c r="F124" s="11"/>
      <c r="G124" s="11"/>
      <c r="H124" s="12" t="str">
        <f>IF($A124="","",ROUND((((C124*D124)/144)*E124),2))</f>
        <v/>
      </c>
      <c r="I124" s="13" t="str">
        <f>IF($A124="","",(H124*IF((B124="1/4 clear tempered"),14,IF((B124="3/8 clear tempered"),22,IF((B124="1/2 low-iron tempered"),38,IF((B124="1/4 mirror"),9,18))))))</f>
        <v/>
      </c>
      <c r="J124" s="13" t="str">
        <f>IF($A124="","",((((F124/12)*2.5)*E124)+((G124*12)*E124)))</f>
        <v/>
      </c>
    </row>
    <row r="125" spans="1:10" x14ac:dyDescent="0.25">
      <c r="C125" s="11"/>
      <c r="D125" s="11"/>
      <c r="E125" s="11"/>
      <c r="F125" s="11"/>
      <c r="G125" s="11"/>
      <c r="H125" s="12" t="str">
        <f>IF($A125="","",ROUND((((C125*D125)/144)*E125),2))</f>
        <v/>
      </c>
      <c r="I125" s="13" t="str">
        <f>IF($A125="","",(H125*IF((B125="1/4 clear tempered"),14,IF((B125="3/8 clear tempered"),22,IF((B125="1/2 low-iron tempered"),38,IF((B125="1/4 mirror"),9,18))))))</f>
        <v/>
      </c>
      <c r="J125" s="13" t="str">
        <f>IF($A125="","",((((F125/12)*2.5)*E125)+((G125*12)*E125)))</f>
        <v/>
      </c>
    </row>
    <row r="126" spans="1:10" x14ac:dyDescent="0.25">
      <c r="C126" s="11"/>
      <c r="D126" s="11"/>
      <c r="E126" s="11"/>
      <c r="F126" s="11"/>
      <c r="G126" s="11"/>
      <c r="H126" s="12" t="str">
        <f>IF($A126="","",ROUND((((C126*D126)/144)*E126),2))</f>
        <v/>
      </c>
      <c r="I126" s="13" t="str">
        <f>IF($A126="","",(H126*IF((B126="1/4 clear tempered"),14,IF((B126="3/8 clear tempered"),22,IF((B126="1/2 low-iron tempered"),38,IF((B126="1/4 mirror"),9,18))))))</f>
        <v/>
      </c>
      <c r="J126" s="13" t="str">
        <f>IF($A126="","",((((F126/12)*2.5)*E126)+((G126*12)*E126)))</f>
        <v/>
      </c>
    </row>
    <row r="127" spans="1:10" x14ac:dyDescent="0.25">
      <c r="C127" s="11"/>
      <c r="D127" s="11"/>
      <c r="E127" s="11"/>
      <c r="F127" s="11"/>
      <c r="G127" s="11"/>
      <c r="H127" s="12" t="str">
        <f>IF($A127="","",ROUND((((C127*D127)/144)*E127),2))</f>
        <v/>
      </c>
      <c r="I127" s="13" t="str">
        <f>IF($A127="","",(H127*IF((B127="1/4 clear tempered"),14,IF((B127="3/8 clear tempered"),22,IF((B127="1/2 low-iron tempered"),38,IF((B127="1/4 mirror"),9,18))))))</f>
        <v/>
      </c>
      <c r="J127" s="13" t="str">
        <f>IF($A127="","",((((F127/12)*2.5)*E127)+((G127*12)*E127)))</f>
        <v/>
      </c>
    </row>
    <row r="128" spans="1:10" x14ac:dyDescent="0.25">
      <c r="C128" s="11"/>
      <c r="D128" s="11"/>
      <c r="E128" s="11"/>
      <c r="F128" s="11"/>
      <c r="G128" s="11"/>
      <c r="H128" s="12" t="str">
        <f>IF($A128="","",ROUND((((C128*D128)/144)*E128),2))</f>
        <v/>
      </c>
      <c r="I128" s="13" t="str">
        <f>IF($A128="","",(H128*IF((B128="1/4 clear tempered"),14,IF((B128="3/8 clear tempered"),22,IF((B128="1/2 low-iron tempered"),38,IF((B128="1/4 mirror"),9,18))))))</f>
        <v/>
      </c>
      <c r="J128" s="13" t="str">
        <f>IF($A128="","",((((F128/12)*2.5)*E128)+((G128*12)*E128)))</f>
        <v/>
      </c>
    </row>
    <row r="129" spans="1:10" x14ac:dyDescent="0.25">
      <c r="C129" s="11"/>
      <c r="D129" s="11"/>
      <c r="E129" s="11"/>
      <c r="F129" s="11"/>
      <c r="G129" s="11"/>
      <c r="H129" s="12" t="str">
        <f>IF($A129="","",ROUND((((C129*D129)/144)*E129),2))</f>
        <v/>
      </c>
      <c r="I129" s="13" t="str">
        <f>IF($A129="","",(H129*IF((B129="1/4 clear tempered"),14,IF((B129="3/8 clear tempered"),22,IF((B129="1/2 low-iron tempered"),38,IF((B129="1/4 mirror"),9,18))))))</f>
        <v/>
      </c>
      <c r="J129" s="13" t="str">
        <f>IF($A129="","",((((F129/12)*2.5)*E129)+((G129*12)*E129)))</f>
        <v/>
      </c>
    </row>
    <row r="130" spans="1:10" x14ac:dyDescent="0.25">
      <c r="C130" s="11"/>
      <c r="D130" s="11"/>
      <c r="E130" s="11"/>
      <c r="F130" s="11"/>
      <c r="G130" s="11"/>
      <c r="H130" s="12" t="str">
        <f>IF($A130="","",ROUND((((C130*D130)/144)*E130),2))</f>
        <v/>
      </c>
      <c r="I130" s="13" t="str">
        <f>IF($A130="","",(H130*IF((B130="1/4 clear tempered"),14,IF((B130="3/8 clear tempered"),22,IF((B130="1/2 low-iron tempered"),38,IF((B130="1/4 mirror"),9,18))))))</f>
        <v/>
      </c>
      <c r="J130" s="13" t="str">
        <f>IF($A130="","",((((F130/12)*2.5)*E130)+((G130*12)*E130)))</f>
        <v/>
      </c>
    </row>
    <row r="131" spans="1:10" x14ac:dyDescent="0.25">
      <c r="C131" s="11"/>
      <c r="D131" s="11"/>
      <c r="E131" s="11"/>
      <c r="F131" s="11"/>
      <c r="G131" s="11"/>
      <c r="H131" s="12" t="str">
        <f>IF($A131="","",ROUND((((C131*D131)/144)*E131),2))</f>
        <v/>
      </c>
      <c r="I131" s="13" t="str">
        <f>IF($A131="","",(H131*IF((B131="1/4 clear tempered"),14,IF((B131="3/8 clear tempered"),22,IF((B131="1/2 low-iron tempered"),38,IF((B131="1/4 mirror"),9,18))))))</f>
        <v/>
      </c>
      <c r="J131" s="13" t="str">
        <f>IF($A131="","",((((F131/12)*2.5)*E131)+((G131*12)*E131)))</f>
        <v/>
      </c>
    </row>
    <row r="132" spans="1:10" x14ac:dyDescent="0.25">
      <c r="C132" s="11"/>
      <c r="D132" s="11"/>
      <c r="E132" s="11"/>
      <c r="F132" s="11"/>
      <c r="G132" s="11"/>
      <c r="H132" s="12" t="str">
        <f>IF($A132="","",ROUND((((C132*D132)/144)*E132),2))</f>
        <v/>
      </c>
      <c r="I132" s="13" t="str">
        <f>IF($A132="","",(H132*IF((B132="1/4 clear tempered"),14,IF((B132="3/8 clear tempered"),22,IF((B132="1/2 low-iron tempered"),38,IF((B132="1/4 mirror"),9,18))))))</f>
        <v/>
      </c>
      <c r="J132" s="13" t="str">
        <f>IF($A132="","",((((F132/12)*2.5)*E132)+((G132*12)*E132)))</f>
        <v/>
      </c>
    </row>
    <row r="133" spans="1:10" x14ac:dyDescent="0.25">
      <c r="C133" s="11"/>
      <c r="D133" s="11"/>
      <c r="E133" s="11"/>
      <c r="F133" s="11"/>
      <c r="G133" s="11"/>
      <c r="H133" s="12" t="str">
        <f>IF($A133="","",ROUND((((C133*D133)/144)*E133),2))</f>
        <v/>
      </c>
      <c r="I133" s="13" t="str">
        <f>IF($A133="","",(H133*IF((B133="1/4 clear tempered"),14,IF((B133="3/8 clear tempered"),22,IF((B133="1/2 low-iron tempered"),38,IF((B133="1/4 mirror"),9,18))))))</f>
        <v/>
      </c>
      <c r="J133" s="13" t="str">
        <f>IF($A133="","",((((F133/12)*2.5)*E133)+((G133*12)*E133)))</f>
        <v/>
      </c>
    </row>
    <row r="134" spans="1:10" x14ac:dyDescent="0.25">
      <c r="C134" s="11"/>
      <c r="D134" s="11"/>
      <c r="E134" s="11"/>
      <c r="F134" s="11"/>
      <c r="G134" s="11"/>
      <c r="H134" s="12" t="str">
        <f>IF($A134="","",ROUND((((C134*D134)/144)*E134),2))</f>
        <v/>
      </c>
      <c r="I134" s="13" t="str">
        <f>IF($A134="","",(H134*IF((B134="1/4 clear tempered"),14,IF((B134="3/8 clear tempered"),22,IF((B134="1/2 low-iron tempered"),38,IF((B134="1/4 mirror"),9,18))))))</f>
        <v/>
      </c>
      <c r="J134" s="13" t="str">
        <f>IF($A134="","",((((F134/12)*2.5)*E134)+((G134*12)*E134)))</f>
        <v/>
      </c>
    </row>
    <row r="135" spans="1:10" x14ac:dyDescent="0.25">
      <c r="C135" s="11"/>
      <c r="D135" s="11"/>
      <c r="E135" s="11"/>
      <c r="F135" s="11"/>
      <c r="G135" s="11"/>
      <c r="H135" s="12" t="str">
        <f>IF($A135="","",ROUND((((C135*D135)/144)*E135),2))</f>
        <v/>
      </c>
      <c r="I135" s="13" t="str">
        <f>IF($A135="","",(H135*IF((B135="1/4 clear tempered"),14,IF((B135="3/8 clear tempered"),22,IF((B135="1/2 low-iron tempered"),38,IF((B135="1/4 mirror"),9,18))))))</f>
        <v/>
      </c>
      <c r="J135" s="13" t="str">
        <f>IF($A135="","",((((F135/12)*2.5)*E135)+((G135*12)*E135)))</f>
        <v/>
      </c>
    </row>
    <row r="136" spans="1:10" x14ac:dyDescent="0.25">
      <c r="C136" s="11"/>
      <c r="D136" s="11"/>
      <c r="E136" s="11"/>
      <c r="F136" s="11"/>
      <c r="G136" s="11"/>
      <c r="H136" s="12" t="str">
        <f>IF($A136="","",ROUND((((C136*D136)/144)*E136),2))</f>
        <v/>
      </c>
      <c r="I136" s="13" t="str">
        <f>IF($A136="","",(H136*IF((B136="1/4 clear tempered"),14,IF((B136="3/8 clear tempered"),22,IF((B136="1/2 low-iron tempered"),38,IF((B136="1/4 mirror"),9,18))))))</f>
        <v/>
      </c>
      <c r="J136" s="13" t="str">
        <f>IF($A136="","",((((F136/12)*2.5)*E136)+((G136*12)*E136)))</f>
        <v/>
      </c>
    </row>
    <row r="137" spans="1:10" x14ac:dyDescent="0.25">
      <c r="C137" s="11"/>
      <c r="D137" s="11"/>
      <c r="E137" s="11"/>
      <c r="F137" s="11"/>
      <c r="G137" s="11"/>
      <c r="H137" s="12" t="str">
        <f>IF($A137="","",ROUND((((C137*D137)/144)*E137),2))</f>
        <v/>
      </c>
      <c r="I137" s="13" t="str">
        <f>IF($A137="","",(H137*IF((B137="1/4 clear tempered"),14,IF((B137="3/8 clear tempered"),22,IF((B137="1/2 low-iron tempered"),38,IF((B137="1/4 mirror"),9,18))))))</f>
        <v/>
      </c>
      <c r="J137" s="13" t="str">
        <f>IF($A137="","",((((F137/12)*2.5)*E137)+((G137*12)*E137)))</f>
        <v/>
      </c>
    </row>
    <row r="138" spans="1:10" x14ac:dyDescent="0.25">
      <c r="C138" s="11"/>
      <c r="D138" s="11"/>
      <c r="E138" s="11"/>
      <c r="F138" s="11"/>
      <c r="G138" s="11"/>
      <c r="H138" s="12" t="str">
        <f>IF($A138="","",ROUND((((C138*D138)/144)*E138),2))</f>
        <v/>
      </c>
      <c r="I138" s="13" t="str">
        <f>IF($A138="","",(H138*IF((B138="1/4 clear tempered"),14,IF((B138="3/8 clear tempered"),22,IF((B138="1/2 low-iron tempered"),38,IF((B138="1/4 mirror"),9,18))))))</f>
        <v/>
      </c>
      <c r="J138" s="13" t="str">
        <f>IF($A138="","",((((F138/12)*2.5)*E138)+((G138*12)*E138)))</f>
        <v/>
      </c>
    </row>
    <row r="139" spans="1:10" x14ac:dyDescent="0.25">
      <c r="C139" s="11"/>
      <c r="D139" s="11"/>
      <c r="E139" s="11"/>
      <c r="F139" s="11"/>
      <c r="G139" s="11"/>
      <c r="H139" s="12" t="str">
        <f>IF($A139="","",ROUND((((C139*D139)/144)*E139),2))</f>
        <v/>
      </c>
      <c r="I139" s="13" t="str">
        <f>IF($A139="","",(H139*IF((B139="1/4 clear tempered"),14,IF((B139="3/8 clear tempered"),22,IF((B139="1/2 low-iron tempered"),38,IF((B139="1/4 mirror"),9,18))))))</f>
        <v/>
      </c>
      <c r="J139" s="13" t="str">
        <f>IF($A139="","",((((F139/12)*2.5)*E139)+((G139*12)*E139)))</f>
        <v/>
      </c>
    </row>
    <row r="140" spans="1:10" x14ac:dyDescent="0.25">
      <c r="C140" s="11"/>
      <c r="D140" s="11"/>
      <c r="E140" s="11"/>
      <c r="F140" s="11"/>
      <c r="G140" s="11"/>
      <c r="H140" s="12" t="str">
        <f>IF($A140="","",ROUND((((C140*D140)/144)*E140),2))</f>
        <v/>
      </c>
      <c r="I140" s="13" t="str">
        <f>IF($A140="","",(H140*IF((B140="1/4 clear tempered"),14,IF((B140="3/8 clear tempered"),22,IF((B140="1/2 low-iron tempered"),38,IF((B140="1/4 mirror"),9,18))))))</f>
        <v/>
      </c>
      <c r="J140" s="13" t="str">
        <f>IF($A140="","",((((F140/12)*2.5)*E140)+((G140*12)*E140)))</f>
        <v/>
      </c>
    </row>
    <row r="141" spans="1:10" x14ac:dyDescent="0.25">
      <c r="C141" s="11"/>
      <c r="D141" s="11"/>
      <c r="E141" s="11"/>
      <c r="F141" s="11"/>
      <c r="G141" s="11"/>
      <c r="H141" s="12" t="str">
        <f>IF($A141="","",ROUND((((C141*D141)/144)*E141),2))</f>
        <v/>
      </c>
      <c r="I141" s="13" t="str">
        <f>IF($A141="","",(H141*IF((B141="1/4 clear tempered"),14,IF((B141="3/8 clear tempered"),22,IF((B141="1/2 low-iron tempered"),38,IF((B141="1/4 mirror"),9,18))))))</f>
        <v/>
      </c>
      <c r="J141" s="13" t="str">
        <f>IF($A141="","",((((F141/12)*2.5)*E141)+((G141*12)*E141)))</f>
        <v/>
      </c>
    </row>
    <row r="142" spans="1:10" x14ac:dyDescent="0.25">
      <c r="C142" s="11"/>
      <c r="D142" s="11"/>
      <c r="E142" s="11"/>
      <c r="F142" s="11"/>
      <c r="G142" s="11"/>
      <c r="H142" s="12" t="str">
        <f>IF($A142="","",ROUND((((C142*D142)/144)*E142),2))</f>
        <v/>
      </c>
      <c r="I142" s="13" t="str">
        <f>IF($A142="","",(H142*IF((B142="1/4 clear tempered"),14,IF((B142="3/8 clear tempered"),22,IF((B142="1/2 low-iron tempered"),38,IF((B142="1/4 mirror"),9,18))))))</f>
        <v/>
      </c>
      <c r="J142" s="13" t="str">
        <f>IF($A142="","",((((F142/12)*2.5)*E142)+((G142*12)*E142)))</f>
        <v/>
      </c>
    </row>
    <row r="143" spans="1:10" x14ac:dyDescent="0.25">
      <c r="C143" s="11"/>
      <c r="D143" s="11"/>
      <c r="E143" s="11"/>
      <c r="F143" s="11"/>
      <c r="G143" s="11"/>
      <c r="H143" s="12" t="str">
        <f>IF($A143="","",ROUND((((C143*D143)/144)*E143),2))</f>
        <v/>
      </c>
      <c r="I143" s="13" t="str">
        <f>IF($A143="","",(H143*IF((B143="1/4 clear tempered"),14,IF((B143="3/8 clear tempered"),22,IF((B143="1/2 low-iron tempered"),38,IF((B143="1/4 mirror"),9,18))))))</f>
        <v/>
      </c>
      <c r="J143" s="13" t="str">
        <f>IF($A143="","",((((F143/12)*2.5)*E143)+((G143*12)*E143)))</f>
        <v/>
      </c>
    </row>
    <row r="144" spans="1:10" x14ac:dyDescent="0.25">
      <c r="C144" s="11"/>
      <c r="D144" s="11"/>
      <c r="E144" s="11"/>
      <c r="F144" s="11"/>
      <c r="G144" s="11"/>
      <c r="H144" s="12" t="str">
        <f>IF($A144="","",ROUND((((C144*D144)/144)*E144),2))</f>
        <v/>
      </c>
      <c r="I144" s="13" t="str">
        <f>IF($A144="","",(H144*IF((B144="1/4 clear tempered"),14,IF((B144="3/8 clear tempered"),22,IF((B144="1/2 low-iron tempered"),38,IF((B144="1/4 mirror"),9,18))))))</f>
        <v/>
      </c>
      <c r="J144" s="13" t="str">
        <f>IF($A144="","",((((F144/12)*2.5)*E144)+((G144*12)*E144)))</f>
        <v/>
      </c>
    </row>
    <row r="145" spans="1:10" x14ac:dyDescent="0.25">
      <c r="C145" s="11"/>
      <c r="D145" s="11"/>
      <c r="E145" s="11"/>
      <c r="F145" s="11"/>
      <c r="G145" s="11"/>
      <c r="H145" s="12" t="str">
        <f>IF($A145="","",ROUND((((C145*D145)/144)*E145),2))</f>
        <v/>
      </c>
      <c r="I145" s="13" t="str">
        <f>IF($A145="","",(H145*IF((B145="1/4 clear tempered"),14,IF((B145="3/8 clear tempered"),22,IF((B145="1/2 low-iron tempered"),38,IF((B145="1/4 mirror"),9,18))))))</f>
        <v/>
      </c>
      <c r="J145" s="13" t="str">
        <f>IF($A145="","",((((F145/12)*2.5)*E145)+((G145*12)*E145)))</f>
        <v/>
      </c>
    </row>
    <row r="146" spans="1:10" x14ac:dyDescent="0.25">
      <c r="C146" s="11"/>
      <c r="D146" s="11"/>
      <c r="E146" s="11"/>
      <c r="F146" s="11"/>
      <c r="G146" s="11"/>
      <c r="H146" s="12" t="str">
        <f>IF($A146="","",ROUND((((C146*D146)/144)*E146),2))</f>
        <v/>
      </c>
      <c r="I146" s="13" t="str">
        <f>IF($A146="","",(H146*IF((B146="1/4 clear tempered"),14,IF((B146="3/8 clear tempered"),22,IF((B146="1/2 low-iron tempered"),38,IF((B146="1/4 mirror"),9,18))))))</f>
        <v/>
      </c>
      <c r="J146" s="13" t="str">
        <f>IF($A146="","",((((F146/12)*2.5)*E146)+((G146*12)*E146)))</f>
        <v/>
      </c>
    </row>
    <row r="147" spans="1:10" x14ac:dyDescent="0.25">
      <c r="C147" s="11"/>
      <c r="D147" s="11"/>
      <c r="E147" s="11"/>
      <c r="F147" s="11"/>
      <c r="G147" s="11"/>
      <c r="H147" s="12" t="str">
        <f>IF($A147="","",ROUND((((C147*D147)/144)*E147),2))</f>
        <v/>
      </c>
      <c r="I147" s="13" t="str">
        <f>IF($A147="","",(H147*IF((B147="1/4 clear tempered"),14,IF((B147="3/8 clear tempered"),22,IF((B147="1/2 low-iron tempered"),38,IF((B147="1/4 mirror"),9,18))))))</f>
        <v/>
      </c>
      <c r="J147" s="13" t="str">
        <f>IF($A147="","",((((F147/12)*2.5)*E147)+((G147*12)*E147)))</f>
        <v/>
      </c>
    </row>
    <row r="148" spans="1:10" x14ac:dyDescent="0.25">
      <c r="C148" s="11"/>
      <c r="D148" s="11"/>
      <c r="E148" s="11"/>
      <c r="F148" s="11"/>
      <c r="G148" s="11"/>
      <c r="H148" s="12" t="str">
        <f>IF($A148="","",ROUND((((C148*D148)/144)*E148),2))</f>
        <v/>
      </c>
      <c r="I148" s="13" t="str">
        <f>IF($A148="","",(H148*IF((B148="1/4 clear tempered"),14,IF((B148="3/8 clear tempered"),22,IF((B148="1/2 low-iron tempered"),38,IF((B148="1/4 mirror"),9,18))))))</f>
        <v/>
      </c>
      <c r="J148" s="13" t="str">
        <f>IF($A148="","",((((F148/12)*2.5)*E148)+((G148*12)*E148)))</f>
        <v/>
      </c>
    </row>
    <row r="149" spans="1:10" x14ac:dyDescent="0.25">
      <c r="C149" s="11"/>
      <c r="D149" s="11"/>
      <c r="E149" s="11"/>
      <c r="F149" s="11"/>
      <c r="G149" s="11"/>
      <c r="H149" s="12" t="str">
        <f>IF($A149="","",ROUND((((C149*D149)/144)*E149),2))</f>
        <v/>
      </c>
      <c r="I149" s="13" t="str">
        <f>IF($A149="","",(H149*IF((B149="1/4 clear tempered"),14,IF((B149="3/8 clear tempered"),22,IF((B149="1/2 low-iron tempered"),38,IF((B149="1/4 mirror"),9,18))))))</f>
        <v/>
      </c>
      <c r="J149" s="13" t="str">
        <f>IF($A149="","",((((F149/12)*2.5)*E149)+((G149*12)*E149)))</f>
        <v/>
      </c>
    </row>
    <row r="150" spans="1:10" x14ac:dyDescent="0.25">
      <c r="C150" s="11"/>
      <c r="D150" s="11"/>
      <c r="E150" s="11"/>
      <c r="F150" s="11"/>
      <c r="G150" s="11"/>
      <c r="H150" s="12" t="str">
        <f>IF($A150="","",ROUND((((C150*D150)/144)*E150),2))</f>
        <v/>
      </c>
      <c r="I150" s="13" t="str">
        <f>IF($A150="","",(H150*IF((B150="1/4 clear tempered"),14,IF((B150="3/8 clear tempered"),22,IF((B150="1/2 low-iron tempered"),38,IF((B150="1/4 mirror"),9,18))))))</f>
        <v/>
      </c>
      <c r="J150" s="13" t="str">
        <f>IF($A150="","",((((F150/12)*2.5)*E150)+((G150*12)*E150)))</f>
        <v/>
      </c>
    </row>
    <row r="151" spans="1:10" x14ac:dyDescent="0.25">
      <c r="C151" s="11"/>
      <c r="D151" s="11"/>
      <c r="E151" s="11"/>
      <c r="F151" s="11"/>
      <c r="G151" s="11"/>
      <c r="H151" s="12" t="str">
        <f>IF($A151="","",ROUND((((C151*D151)/144)*E151),2))</f>
        <v/>
      </c>
      <c r="I151" s="13" t="str">
        <f>IF($A151="","",(H151*IF((B151="1/4 clear tempered"),14,IF((B151="3/8 clear tempered"),22,IF((B151="1/2 low-iron tempered"),38,IF((B151="1/4 mirror"),9,18))))))</f>
        <v/>
      </c>
      <c r="J151" s="13" t="str">
        <f>IF($A151="","",((((F151/12)*2.5)*E151)+((G151*12)*E151)))</f>
        <v/>
      </c>
    </row>
    <row r="152" spans="1:10" x14ac:dyDescent="0.25">
      <c r="C152" s="11"/>
      <c r="D152" s="11"/>
      <c r="E152" s="11"/>
      <c r="F152" s="11"/>
      <c r="G152" s="11"/>
      <c r="H152" s="12" t="str">
        <f>IF($A152="","",ROUND((((C152*D152)/144)*E152),2))</f>
        <v/>
      </c>
      <c r="I152" s="13" t="str">
        <f>IF($A152="","",(H152*IF((B152="1/4 clear tempered"),14,IF((B152="3/8 clear tempered"),22,IF((B152="1/2 low-iron tempered"),38,IF((B152="1/4 mirror"),9,18))))))</f>
        <v/>
      </c>
      <c r="J152" s="13" t="str">
        <f>IF($A152="","",((((F152/12)*2.5)*E152)+((G152*12)*E152)))</f>
        <v/>
      </c>
    </row>
    <row r="153" spans="1:10" x14ac:dyDescent="0.25">
      <c r="C153" s="11"/>
      <c r="D153" s="11"/>
      <c r="E153" s="11"/>
      <c r="F153" s="11"/>
      <c r="G153" s="11"/>
      <c r="H153" s="12" t="str">
        <f>IF($A153="","",ROUND((((C153*D153)/144)*E153),2))</f>
        <v/>
      </c>
      <c r="I153" s="13" t="str">
        <f>IF($A153="","",(H153*IF((B153="1/4 clear tempered"),14,IF((B153="3/8 clear tempered"),22,IF((B153="1/2 low-iron tempered"),38,IF((B153="1/4 mirror"),9,18))))))</f>
        <v/>
      </c>
      <c r="J153" s="13" t="str">
        <f>IF($A153="","",((((F153/12)*2.5)*E153)+((G153*12)*E153)))</f>
        <v/>
      </c>
    </row>
    <row r="154" spans="1:10" x14ac:dyDescent="0.25">
      <c r="C154" s="11"/>
      <c r="D154" s="11"/>
      <c r="E154" s="11"/>
      <c r="F154" s="11"/>
      <c r="G154" s="11"/>
      <c r="H154" s="12" t="str">
        <f>IF($A154="","",ROUND((((C154*D154)/144)*E154),2))</f>
        <v/>
      </c>
      <c r="I154" s="13" t="str">
        <f>IF($A154="","",(H154*IF((B154="1/4 clear tempered"),14,IF((B154="3/8 clear tempered"),22,IF((B154="1/2 low-iron tempered"),38,IF((B154="1/4 mirror"),9,18))))))</f>
        <v/>
      </c>
      <c r="J154" s="13" t="str">
        <f>IF($A154="","",((((F154/12)*2.5)*E154)+((G154*12)*E154)))</f>
        <v/>
      </c>
    </row>
    <row r="155" spans="1:10" x14ac:dyDescent="0.25">
      <c r="C155" s="11"/>
      <c r="D155" s="11"/>
      <c r="E155" s="11"/>
      <c r="F155" s="11"/>
      <c r="G155" s="11"/>
      <c r="H155" s="12" t="str">
        <f>IF($A155="","",ROUND((((C155*D155)/144)*E155),2))</f>
        <v/>
      </c>
      <c r="I155" s="13" t="str">
        <f>IF($A155="","",(H155*IF((B155="1/4 clear tempered"),14,IF((B155="3/8 clear tempered"),22,IF((B155="1/2 low-iron tempered"),38,IF((B155="1/4 mirror"),9,18))))))</f>
        <v/>
      </c>
      <c r="J155" s="13" t="str">
        <f>IF($A155="","",((((F155/12)*2.5)*E155)+((G155*12)*E155)))</f>
        <v/>
      </c>
    </row>
    <row r="156" spans="1:10" x14ac:dyDescent="0.25">
      <c r="C156" s="11"/>
      <c r="D156" s="11"/>
      <c r="E156" s="11"/>
      <c r="F156" s="11"/>
      <c r="G156" s="11"/>
      <c r="H156" s="12" t="str">
        <f>IF($A156="","",ROUND((((C156*D156)/144)*E156),2))</f>
        <v/>
      </c>
      <c r="I156" s="13" t="str">
        <f>IF($A156="","",(H156*IF((B156="1/4 clear tempered"),14,IF((B156="3/8 clear tempered"),22,IF((B156="1/2 low-iron tempered"),38,IF((B156="1/4 mirror"),9,18))))))</f>
        <v/>
      </c>
      <c r="J156" s="13" t="str">
        <f>IF($A156="","",((((F156/12)*2.5)*E156)+((G156*12)*E156)))</f>
        <v/>
      </c>
    </row>
    <row r="157" spans="1:10" x14ac:dyDescent="0.25">
      <c r="C157" s="11"/>
      <c r="D157" s="11"/>
      <c r="E157" s="11"/>
      <c r="F157" s="11"/>
      <c r="G157" s="11"/>
      <c r="H157" s="12" t="str">
        <f>IF($A157="","",ROUND((((C157*D157)/144)*E157),2))</f>
        <v/>
      </c>
      <c r="I157" s="13" t="str">
        <f>IF($A157="","",(H157*IF((B157="1/4 clear tempered"),14,IF((B157="3/8 clear tempered"),22,IF((B157="1/2 low-iron tempered"),38,IF((B157="1/4 mirror"),9,18))))))</f>
        <v/>
      </c>
      <c r="J157" s="13" t="str">
        <f>IF($A157="","",((((F157/12)*2.5)*E157)+((G157*12)*E157)))</f>
        <v/>
      </c>
    </row>
    <row r="158" spans="1:10" x14ac:dyDescent="0.25">
      <c r="C158" s="11"/>
      <c r="D158" s="11"/>
      <c r="E158" s="11"/>
      <c r="F158" s="11"/>
      <c r="G158" s="11"/>
      <c r="H158" s="12" t="str">
        <f>IF($A158="","",ROUND((((C158*D158)/144)*E158),2))</f>
        <v/>
      </c>
      <c r="I158" s="13" t="str">
        <f>IF($A158="","",(H158*IF((B158="1/4 clear tempered"),14,IF((B158="3/8 clear tempered"),22,IF((B158="1/2 low-iron tempered"),38,IF((B158="1/4 mirror"),9,18))))))</f>
        <v/>
      </c>
      <c r="J158" s="13" t="str">
        <f>IF($A158="","",((((F158/12)*2.5)*E158)+((G158*12)*E158)))</f>
        <v/>
      </c>
    </row>
    <row r="159" spans="1:10" x14ac:dyDescent="0.25">
      <c r="C159" s="11"/>
      <c r="D159" s="11"/>
      <c r="E159" s="11"/>
      <c r="F159" s="11"/>
      <c r="G159" s="11"/>
      <c r="H159" s="12" t="str">
        <f>IF($A159="","",ROUND((((C159*D159)/144)*E159),2))</f>
        <v/>
      </c>
      <c r="I159" s="13" t="str">
        <f>IF($A159="","",(H159*IF((B159="1/4 clear tempered"),14,IF((B159="3/8 clear tempered"),22,IF((B159="1/2 low-iron tempered"),38,IF((B159="1/4 mirror"),9,18))))))</f>
        <v/>
      </c>
      <c r="J159" s="13" t="str">
        <f>IF($A159="","",((((F159/12)*2.5)*E159)+((G159*12)*E159)))</f>
        <v/>
      </c>
    </row>
    <row r="160" spans="1:10" x14ac:dyDescent="0.25">
      <c r="C160" s="11"/>
      <c r="D160" s="11"/>
      <c r="E160" s="11"/>
      <c r="F160" s="11"/>
      <c r="G160" s="11"/>
      <c r="H160" s="12" t="str">
        <f>IF($A160="","",ROUND((((C160*D160)/144)*E160),2))</f>
        <v/>
      </c>
      <c r="I160" s="13" t="str">
        <f>IF($A160="","",(H160*IF((B160="1/4 clear tempered"),14,IF((B160="3/8 clear tempered"),22,IF((B160="1/2 low-iron tempered"),38,IF((B160="1/4 mirror"),9,18))))))</f>
        <v/>
      </c>
      <c r="J160" s="13" t="str">
        <f>IF($A160="","",((((F160/12)*2.5)*E160)+((G160*12)*E160)))</f>
        <v/>
      </c>
    </row>
    <row r="161" spans="1:10" x14ac:dyDescent="0.25">
      <c r="C161" s="11"/>
      <c r="D161" s="11"/>
      <c r="E161" s="11"/>
      <c r="F161" s="11"/>
      <c r="G161" s="11"/>
      <c r="H161" s="12" t="str">
        <f>IF($A161="","",ROUND((((C161*D161)/144)*E161),2))</f>
        <v/>
      </c>
      <c r="I161" s="13" t="str">
        <f>IF($A161="","",(H161*IF((B161="1/4 clear tempered"),14,IF((B161="3/8 clear tempered"),22,IF((B161="1/2 low-iron tempered"),38,IF((B161="1/4 mirror"),9,18))))))</f>
        <v/>
      </c>
      <c r="J161" s="13" t="str">
        <f>IF($A161="","",((((F161/12)*2.5)*E161)+((G161*12)*E161)))</f>
        <v/>
      </c>
    </row>
    <row r="162" spans="1:10" x14ac:dyDescent="0.25">
      <c r="C162" s="11"/>
      <c r="D162" s="11"/>
      <c r="E162" s="11"/>
      <c r="F162" s="11"/>
      <c r="G162" s="11"/>
      <c r="H162" s="12" t="str">
        <f>IF($A162="","",ROUND((((C162*D162)/144)*E162),2))</f>
        <v/>
      </c>
      <c r="I162" s="13" t="str">
        <f>IF($A162="","",(H162*IF((B162="1/4 clear tempered"),14,IF((B162="3/8 clear tempered"),22,IF((B162="1/2 low-iron tempered"),38,IF((B162="1/4 mirror"),9,18))))))</f>
        <v/>
      </c>
      <c r="J162" s="13" t="str">
        <f>IF($A162="","",((((F162/12)*2.5)*E162)+((G162*12)*E162)))</f>
        <v/>
      </c>
    </row>
    <row r="163" spans="1:10" x14ac:dyDescent="0.25">
      <c r="C163" s="11"/>
      <c r="D163" s="11"/>
      <c r="E163" s="11"/>
      <c r="F163" s="11"/>
      <c r="G163" s="11"/>
      <c r="H163" s="12" t="str">
        <f>IF($A163="","",ROUND((((C163*D163)/144)*E163),2))</f>
        <v/>
      </c>
      <c r="I163" s="13" t="str">
        <f>IF($A163="","",(H163*IF((B163="1/4 clear tempered"),14,IF((B163="3/8 clear tempered"),22,IF((B163="1/2 low-iron tempered"),38,IF((B163="1/4 mirror"),9,18))))))</f>
        <v/>
      </c>
      <c r="J163" s="13" t="str">
        <f>IF($A163="","",((((F163/12)*2.5)*E163)+((G163*12)*E163)))</f>
        <v/>
      </c>
    </row>
    <row r="164" spans="1:10" x14ac:dyDescent="0.25">
      <c r="C164" s="11"/>
      <c r="D164" s="11"/>
      <c r="E164" s="11"/>
      <c r="F164" s="11"/>
      <c r="G164" s="11"/>
      <c r="H164" s="12" t="str">
        <f>IF($A164="","",ROUND((((C164*D164)/144)*E164),2))</f>
        <v/>
      </c>
      <c r="I164" s="13" t="str">
        <f>IF($A164="","",(H164*IF((B164="1/4 clear tempered"),14,IF((B164="3/8 clear tempered"),22,IF((B164="1/2 low-iron tempered"),38,IF((B164="1/4 mirror"),9,18))))))</f>
        <v/>
      </c>
      <c r="J164" s="13" t="str">
        <f>IF($A164="","",((((F164/12)*2.5)*E164)+((G164*12)*E164)))</f>
        <v/>
      </c>
    </row>
    <row r="165" spans="1:10" x14ac:dyDescent="0.25">
      <c r="C165" s="11"/>
      <c r="D165" s="11"/>
      <c r="E165" s="11"/>
      <c r="F165" s="11"/>
      <c r="G165" s="11"/>
      <c r="H165" s="12" t="str">
        <f>IF($A165="","",ROUND((((C165*D165)/144)*E165),2))</f>
        <v/>
      </c>
      <c r="I165" s="13" t="str">
        <f>IF($A165="","",(H165*IF((B165="1/4 clear tempered"),14,IF((B165="3/8 clear tempered"),22,IF((B165="1/2 low-iron tempered"),38,IF((B165="1/4 mirror"),9,18))))))</f>
        <v/>
      </c>
      <c r="J165" s="13" t="str">
        <f>IF($A165="","",((((F165/12)*2.5)*E165)+((G165*12)*E165)))</f>
        <v/>
      </c>
    </row>
    <row r="166" spans="1:10" x14ac:dyDescent="0.25">
      <c r="C166" s="11"/>
      <c r="D166" s="11"/>
      <c r="E166" s="11"/>
      <c r="F166" s="11"/>
      <c r="G166" s="11"/>
      <c r="H166" s="12" t="str">
        <f>IF($A166="","",ROUND((((C166*D166)/144)*E166),2))</f>
        <v/>
      </c>
      <c r="I166" s="13" t="str">
        <f>IF($A166="","",(H166*IF((B166="1/4 clear tempered"),14,IF((B166="3/8 clear tempered"),22,IF((B166="1/2 low-iron tempered"),38,IF((B166="1/4 mirror"),9,18))))))</f>
        <v/>
      </c>
      <c r="J166" s="13" t="str">
        <f>IF($A166="","",((((F166/12)*2.5)*E166)+((G166*12)*E166)))</f>
        <v/>
      </c>
    </row>
    <row r="167" spans="1:10" x14ac:dyDescent="0.25">
      <c r="C167" s="11"/>
      <c r="D167" s="11"/>
      <c r="E167" s="11"/>
      <c r="F167" s="11"/>
      <c r="G167" s="11"/>
      <c r="H167" s="12" t="str">
        <f>IF($A167="","",ROUND((((C167*D167)/144)*E167),2))</f>
        <v/>
      </c>
      <c r="I167" s="13" t="str">
        <f>IF($A167="","",(H167*IF((B167="1/4 clear tempered"),14,IF((B167="3/8 clear tempered"),22,IF((B167="1/2 low-iron tempered"),38,IF((B167="1/4 mirror"),9,18))))))</f>
        <v/>
      </c>
      <c r="J167" s="13" t="str">
        <f>IF($A167="","",((((F167/12)*2.5)*E167)+((G167*12)*E167)))</f>
        <v/>
      </c>
    </row>
    <row r="168" spans="1:10" x14ac:dyDescent="0.25">
      <c r="C168" s="11"/>
      <c r="D168" s="11"/>
      <c r="E168" s="11"/>
      <c r="F168" s="11"/>
      <c r="G168" s="11"/>
      <c r="H168" s="12" t="str">
        <f>IF($A168="","",ROUND((((C168*D168)/144)*E168),2))</f>
        <v/>
      </c>
      <c r="I168" s="13" t="str">
        <f>IF($A168="","",(H168*IF((B168="1/4 clear tempered"),14,IF((B168="3/8 clear tempered"),22,IF((B168="1/2 low-iron tempered"),38,IF((B168="1/4 mirror"),9,18))))))</f>
        <v/>
      </c>
      <c r="J168" s="13" t="str">
        <f>IF($A168="","",((((F168/12)*2.5)*E168)+((G168*12)*E168)))</f>
        <v/>
      </c>
    </row>
    <row r="169" spans="1:10" x14ac:dyDescent="0.25">
      <c r="C169" s="11"/>
      <c r="D169" s="11"/>
      <c r="E169" s="11"/>
      <c r="F169" s="11"/>
      <c r="G169" s="11"/>
      <c r="H169" s="12" t="str">
        <f>IF($A169="","",ROUND((((C169*D169)/144)*E169),2))</f>
        <v/>
      </c>
      <c r="I169" s="13" t="str">
        <f>IF($A169="","",(H169*IF((B169="1/4 clear tempered"),14,IF((B169="3/8 clear tempered"),22,IF((B169="1/2 low-iron tempered"),38,IF((B169="1/4 mirror"),9,18))))))</f>
        <v/>
      </c>
      <c r="J169" s="13" t="str">
        <f>IF($A169="","",((((F169/12)*2.5)*E169)+((G169*12)*E169)))</f>
        <v/>
      </c>
    </row>
    <row r="170" spans="1:10" x14ac:dyDescent="0.25">
      <c r="C170" s="11"/>
      <c r="D170" s="11"/>
      <c r="E170" s="11"/>
      <c r="F170" s="11"/>
      <c r="G170" s="11"/>
      <c r="H170" s="12" t="str">
        <f>IF($A170="","",ROUND((((C170*D170)/144)*E170),2))</f>
        <v/>
      </c>
      <c r="I170" s="13" t="str">
        <f>IF($A170="","",(H170*IF((B170="1/4 clear tempered"),14,IF((B170="3/8 clear tempered"),22,IF((B170="1/2 low-iron tempered"),38,IF((B170="1/4 mirror"),9,18))))))</f>
        <v/>
      </c>
      <c r="J170" s="13" t="str">
        <f>IF($A170="","",((((F170/12)*2.5)*E170)+((G170*12)*E170)))</f>
        <v/>
      </c>
    </row>
    <row r="171" spans="1:10" x14ac:dyDescent="0.25">
      <c r="C171" s="11"/>
      <c r="D171" s="11"/>
      <c r="E171" s="11"/>
      <c r="F171" s="11"/>
      <c r="G171" s="11"/>
      <c r="H171" s="12" t="str">
        <f>IF($A171="","",ROUND((((C171*D171)/144)*E171),2))</f>
        <v/>
      </c>
      <c r="I171" s="13" t="str">
        <f>IF($A171="","",(H171*IF((B171="1/4 clear tempered"),14,IF((B171="3/8 clear tempered"),22,IF((B171="1/2 low-iron tempered"),38,IF((B171="1/4 mirror"),9,18))))))</f>
        <v/>
      </c>
      <c r="J171" s="13" t="str">
        <f>IF($A171="","",((((F171/12)*2.5)*E171)+((G171*12)*E171)))</f>
        <v/>
      </c>
    </row>
    <row r="172" spans="1:10" x14ac:dyDescent="0.25">
      <c r="C172" s="11"/>
      <c r="D172" s="11"/>
      <c r="E172" s="11"/>
      <c r="F172" s="11"/>
      <c r="G172" s="11"/>
      <c r="H172" s="12" t="str">
        <f>IF($A172="","",ROUND((((C172*D172)/144)*E172),2))</f>
        <v/>
      </c>
      <c r="I172" s="13" t="str">
        <f>IF($A172="","",(H172*IF((B172="1/4 clear tempered"),14,IF((B172="3/8 clear tempered"),22,IF((B172="1/2 low-iron tempered"),38,IF((B172="1/4 mirror"),9,18))))))</f>
        <v/>
      </c>
      <c r="J172" s="13" t="str">
        <f>IF($A172="","",((((F172/12)*2.5)*E172)+((G172*12)*E172)))</f>
        <v/>
      </c>
    </row>
    <row r="173" spans="1:10" x14ac:dyDescent="0.25">
      <c r="C173" s="11"/>
      <c r="D173" s="11"/>
      <c r="E173" s="11"/>
      <c r="F173" s="11"/>
      <c r="G173" s="11"/>
      <c r="H173" s="12" t="str">
        <f>IF($A173="","",ROUND((((C173*D173)/144)*E173),2))</f>
        <v/>
      </c>
      <c r="I173" s="13" t="str">
        <f>IF($A173="","",(H173*IF((B173="1/4 clear tempered"),14,IF((B173="3/8 clear tempered"),22,IF((B173="1/2 low-iron tempered"),38,IF((B173="1/4 mirror"),9,18))))))</f>
        <v/>
      </c>
      <c r="J173" s="13" t="str">
        <f>IF($A173="","",((((F173/12)*2.5)*E173)+((G173*12)*E173)))</f>
        <v/>
      </c>
    </row>
    <row r="174" spans="1:10" x14ac:dyDescent="0.25">
      <c r="C174" s="11"/>
      <c r="D174" s="11"/>
      <c r="E174" s="11"/>
      <c r="F174" s="11"/>
      <c r="G174" s="11"/>
      <c r="H174" s="12" t="str">
        <f>IF($A174="","",ROUND((((C174*D174)/144)*E174),2))</f>
        <v/>
      </c>
      <c r="I174" s="13" t="str">
        <f>IF($A174="","",(H174*IF((B174="1/4 clear tempered"),14,IF((B174="3/8 clear tempered"),22,IF((B174="1/2 low-iron tempered"),38,IF((B174="1/4 mirror"),9,18))))))</f>
        <v/>
      </c>
      <c r="J174" s="13" t="str">
        <f>IF($A174="","",((((F174/12)*2.5)*E174)+((G174*12)*E174)))</f>
        <v/>
      </c>
    </row>
    <row r="175" spans="1:10" x14ac:dyDescent="0.25">
      <c r="C175" s="11"/>
      <c r="D175" s="11"/>
      <c r="E175" s="11"/>
      <c r="F175" s="11"/>
      <c r="G175" s="11"/>
      <c r="H175" s="12" t="str">
        <f>IF($A175="","",ROUND((((C175*D175)/144)*E175),2))</f>
        <v/>
      </c>
      <c r="I175" s="13" t="str">
        <f>IF($A175="","",(H175*IF((B175="1/4 clear tempered"),14,IF((B175="3/8 clear tempered"),22,IF((B175="1/2 low-iron tempered"),38,IF((B175="1/4 mirror"),9,18))))))</f>
        <v/>
      </c>
      <c r="J175" s="13" t="str">
        <f>IF($A175="","",((((F175/12)*2.5)*E175)+((G175*12)*E175)))</f>
        <v/>
      </c>
    </row>
    <row r="176" spans="1:10" x14ac:dyDescent="0.25">
      <c r="C176" s="11"/>
      <c r="D176" s="11"/>
      <c r="E176" s="11"/>
      <c r="F176" s="11"/>
      <c r="G176" s="11"/>
      <c r="H176" s="12" t="str">
        <f>IF($A176="","",ROUND((((C176*D176)/144)*E176),2))</f>
        <v/>
      </c>
      <c r="I176" s="13" t="str">
        <f>IF($A176="","",(H176*IF((B176="1/4 clear tempered"),14,IF((B176="3/8 clear tempered"),22,IF((B176="1/2 low-iron tempered"),38,IF((B176="1/4 mirror"),9,18))))))</f>
        <v/>
      </c>
      <c r="J176" s="13" t="str">
        <f>IF($A176="","",((((F176/12)*2.5)*E176)+((G176*12)*E176)))</f>
        <v/>
      </c>
    </row>
    <row r="177" spans="1:10" x14ac:dyDescent="0.25">
      <c r="C177" s="11"/>
      <c r="D177" s="11"/>
      <c r="E177" s="11"/>
      <c r="F177" s="11"/>
      <c r="G177" s="11"/>
      <c r="H177" s="12" t="str">
        <f>IF($A177="","",ROUND((((C177*D177)/144)*E177),2))</f>
        <v/>
      </c>
      <c r="I177" s="13" t="str">
        <f>IF($A177="","",(H177*IF((B177="1/4 clear tempered"),14,IF((B177="3/8 clear tempered"),22,IF((B177="1/2 low-iron tempered"),38,IF((B177="1/4 mirror"),9,18))))))</f>
        <v/>
      </c>
      <c r="J177" s="13" t="str">
        <f>IF($A177="","",((((F177/12)*2.5)*E177)+((G177*12)*E177)))</f>
        <v/>
      </c>
    </row>
    <row r="178" spans="1:10" x14ac:dyDescent="0.25">
      <c r="C178" s="11"/>
      <c r="D178" s="11"/>
      <c r="E178" s="11"/>
      <c r="F178" s="11"/>
      <c r="G178" s="11"/>
      <c r="H178" s="12" t="str">
        <f>IF($A178="","",ROUND((((C178*D178)/144)*E178),2))</f>
        <v/>
      </c>
      <c r="I178" s="13" t="str">
        <f>IF($A178="","",(H178*IF((B178="1/4 clear tempered"),14,IF((B178="3/8 clear tempered"),22,IF((B178="1/2 low-iron tempered"),38,IF((B178="1/4 mirror"),9,18))))))</f>
        <v/>
      </c>
      <c r="J178" s="13" t="str">
        <f>IF($A178="","",((((F178/12)*2.5)*E178)+((G178*12)*E178)))</f>
        <v/>
      </c>
    </row>
    <row r="179" spans="1:10" x14ac:dyDescent="0.25">
      <c r="C179" s="11"/>
      <c r="D179" s="11"/>
      <c r="E179" s="11"/>
      <c r="F179" s="11"/>
      <c r="G179" s="11"/>
      <c r="H179" s="12" t="str">
        <f>IF($A179="","",ROUND((((C179*D179)/144)*E179),2))</f>
        <v/>
      </c>
      <c r="I179" s="13" t="str">
        <f>IF($A179="","",(H179*IF((B179="1/4 clear tempered"),14,IF((B179="3/8 clear tempered"),22,IF((B179="1/2 low-iron tempered"),38,IF((B179="1/4 mirror"),9,18))))))</f>
        <v/>
      </c>
      <c r="J179" s="13" t="str">
        <f>IF($A179="","",((((F179/12)*2.5)*E179)+((G179*12)*E179)))</f>
        <v/>
      </c>
    </row>
    <row r="180" spans="1:10" x14ac:dyDescent="0.25">
      <c r="C180" s="11"/>
      <c r="D180" s="11"/>
      <c r="E180" s="11"/>
      <c r="F180" s="11"/>
      <c r="G180" s="11"/>
      <c r="H180" s="12" t="str">
        <f>IF($A180="","",ROUND((((C180*D180)/144)*E180),2))</f>
        <v/>
      </c>
      <c r="I180" s="13" t="str">
        <f>IF($A180="","",(H180*IF((B180="1/4 clear tempered"),14,IF((B180="3/8 clear tempered"),22,IF((B180="1/2 low-iron tempered"),38,IF((B180="1/4 mirror"),9,18))))))</f>
        <v/>
      </c>
      <c r="J180" s="13" t="str">
        <f>IF($A180="","",((((F180/12)*2.5)*E180)+((G180*12)*E180)))</f>
        <v/>
      </c>
    </row>
    <row r="181" spans="1:10" x14ac:dyDescent="0.25">
      <c r="C181" s="11"/>
      <c r="D181" s="11"/>
      <c r="E181" s="11"/>
      <c r="F181" s="11"/>
      <c r="G181" s="11"/>
      <c r="H181" s="12" t="str">
        <f>IF($A181="","",ROUND((((C181*D181)/144)*E181),2))</f>
        <v/>
      </c>
      <c r="I181" s="13" t="str">
        <f>IF($A181="","",(H181*IF((B181="1/4 clear tempered"),14,IF((B181="3/8 clear tempered"),22,IF((B181="1/2 low-iron tempered"),38,IF((B181="1/4 mirror"),9,18))))))</f>
        <v/>
      </c>
      <c r="J181" s="13" t="str">
        <f>IF($A181="","",((((F181/12)*2.5)*E181)+((G181*12)*E181)))</f>
        <v/>
      </c>
    </row>
    <row r="182" spans="1:10" x14ac:dyDescent="0.25">
      <c r="C182" s="11"/>
      <c r="D182" s="11"/>
      <c r="E182" s="11"/>
      <c r="F182" s="11"/>
      <c r="G182" s="11"/>
      <c r="H182" s="12" t="str">
        <f>IF($A182="","",ROUND((((C182*D182)/144)*E182),2))</f>
        <v/>
      </c>
      <c r="I182" s="13" t="str">
        <f>IF($A182="","",(H182*IF((B182="1/4 clear tempered"),14,IF((B182="3/8 clear tempered"),22,IF((B182="1/2 low-iron tempered"),38,IF((B182="1/4 mirror"),9,18))))))</f>
        <v/>
      </c>
      <c r="J182" s="13" t="str">
        <f>IF($A182="","",((((F182/12)*2.5)*E182)+((G182*12)*E182)))</f>
        <v/>
      </c>
    </row>
    <row r="183" spans="1:10" x14ac:dyDescent="0.25">
      <c r="C183" s="11"/>
      <c r="D183" s="11"/>
      <c r="E183" s="11"/>
      <c r="F183" s="11"/>
      <c r="G183" s="11"/>
      <c r="H183" s="12" t="str">
        <f>IF($A183="","",ROUND((((C183*D183)/144)*E183),2))</f>
        <v/>
      </c>
      <c r="I183" s="13" t="str">
        <f>IF($A183="","",(H183*IF((B183="1/4 clear tempered"),14,IF((B183="3/8 clear tempered"),22,IF((B183="1/2 low-iron tempered"),38,IF((B183="1/4 mirror"),9,18))))))</f>
        <v/>
      </c>
      <c r="J183" s="13" t="str">
        <f>IF($A183="","",((((F183/12)*2.5)*E183)+((G183*12)*E183)))</f>
        <v/>
      </c>
    </row>
    <row r="184" spans="1:10" x14ac:dyDescent="0.25">
      <c r="C184" s="11"/>
      <c r="D184" s="11"/>
      <c r="E184" s="11"/>
      <c r="F184" s="11"/>
      <c r="G184" s="11"/>
      <c r="H184" s="12" t="str">
        <f>IF($A184="","",ROUND((((C184*D184)/144)*E184),2))</f>
        <v/>
      </c>
      <c r="I184" s="13" t="str">
        <f>IF($A184="","",(H184*IF((B184="1/4 clear tempered"),14,IF((B184="3/8 clear tempered"),22,IF((B184="1/2 low-iron tempered"),38,IF((B184="1/4 mirror"),9,18))))))</f>
        <v/>
      </c>
      <c r="J184" s="13" t="str">
        <f>IF($A184="","",((((F184/12)*2.5)*E184)+((G184*12)*E184)))</f>
        <v/>
      </c>
    </row>
    <row r="185" spans="1:10" x14ac:dyDescent="0.25">
      <c r="C185" s="11"/>
      <c r="D185" s="11"/>
      <c r="E185" s="11"/>
      <c r="F185" s="11"/>
      <c r="G185" s="11"/>
      <c r="H185" s="12" t="str">
        <f>IF($A185="","",ROUND((((C185*D185)/144)*E185),2))</f>
        <v/>
      </c>
      <c r="I185" s="13" t="str">
        <f>IF($A185="","",(H185*IF((B185="1/4 clear tempered"),14,IF((B185="3/8 clear tempered"),22,IF((B185="1/2 low-iron tempered"),38,IF((B185="1/4 mirror"),9,18))))))</f>
        <v/>
      </c>
      <c r="J185" s="13" t="str">
        <f>IF($A185="","",((((F185/12)*2.5)*E185)+((G185*12)*E185)))</f>
        <v/>
      </c>
    </row>
    <row r="186" spans="1:10" x14ac:dyDescent="0.25">
      <c r="C186" s="11"/>
      <c r="D186" s="11"/>
      <c r="E186" s="11"/>
      <c r="F186" s="11"/>
      <c r="G186" s="11"/>
      <c r="H186" s="12" t="str">
        <f>IF($A186="","",ROUND((((C186*D186)/144)*E186),2))</f>
        <v/>
      </c>
      <c r="I186" s="13" t="str">
        <f>IF($A186="","",(H186*IF((B186="1/4 clear tempered"),14,IF((B186="3/8 clear tempered"),22,IF((B186="1/2 low-iron tempered"),38,IF((B186="1/4 mirror"),9,18))))))</f>
        <v/>
      </c>
      <c r="J186" s="13" t="str">
        <f>IF($A186="","",((((F186/12)*2.5)*E186)+((G186*12)*E186)))</f>
        <v/>
      </c>
    </row>
    <row r="187" spans="1:10" x14ac:dyDescent="0.25">
      <c r="C187" s="11"/>
      <c r="D187" s="11"/>
      <c r="E187" s="11"/>
      <c r="F187" s="11"/>
      <c r="G187" s="11"/>
      <c r="H187" s="12" t="str">
        <f>IF($A187="","",ROUND((((C187*D187)/144)*E187),2))</f>
        <v/>
      </c>
      <c r="I187" s="13" t="str">
        <f>IF($A187="","",(H187*IF((B187="1/4 clear tempered"),14,IF((B187="3/8 clear tempered"),22,IF((B187="1/2 low-iron tempered"),38,IF((B187="1/4 mirror"),9,18))))))</f>
        <v/>
      </c>
      <c r="J187" s="13" t="str">
        <f>IF($A187="","",((((F187/12)*2.5)*E187)+((G187*12)*E187)))</f>
        <v/>
      </c>
    </row>
    <row r="188" spans="1:10" x14ac:dyDescent="0.25">
      <c r="C188" s="11"/>
      <c r="D188" s="11"/>
      <c r="E188" s="11"/>
      <c r="F188" s="11"/>
      <c r="G188" s="11"/>
      <c r="H188" s="12" t="str">
        <f>IF($A188="","",ROUND((((C188*D188)/144)*E188),2))</f>
        <v/>
      </c>
      <c r="I188" s="13" t="str">
        <f>IF($A188="","",(H188*IF((B188="1/4 clear tempered"),14,IF((B188="3/8 clear tempered"),22,IF((B188="1/2 low-iron tempered"),38,IF((B188="1/4 mirror"),9,18))))))</f>
        <v/>
      </c>
      <c r="J188" s="13" t="str">
        <f>IF($A188="","",((((F188/12)*2.5)*E188)+((G188*12)*E188)))</f>
        <v/>
      </c>
    </row>
    <row r="189" spans="1:10" x14ac:dyDescent="0.25">
      <c r="C189" s="11"/>
      <c r="D189" s="11"/>
      <c r="E189" s="11"/>
      <c r="F189" s="11"/>
      <c r="G189" s="11"/>
      <c r="H189" s="12" t="str">
        <f>IF($A189="","",ROUND((((C189*D189)/144)*E189),2))</f>
        <v/>
      </c>
      <c r="I189" s="13" t="str">
        <f>IF($A189="","",(H189*IF((B189="1/4 clear tempered"),14,IF((B189="3/8 clear tempered"),22,IF((B189="1/2 low-iron tempered"),38,IF((B189="1/4 mirror"),9,18))))))</f>
        <v/>
      </c>
      <c r="J189" s="13" t="str">
        <f>IF($A189="","",((((F189/12)*2.5)*E189)+((G189*12)*E189)))</f>
        <v/>
      </c>
    </row>
    <row r="190" spans="1:10" x14ac:dyDescent="0.25">
      <c r="C190" s="11"/>
      <c r="D190" s="11"/>
      <c r="E190" s="11"/>
      <c r="F190" s="11"/>
      <c r="G190" s="11"/>
      <c r="H190" s="12" t="str">
        <f>IF($A190="","",ROUND((((C190*D190)/144)*E190),2))</f>
        <v/>
      </c>
      <c r="I190" s="13" t="str">
        <f>IF($A190="","",(H190*IF((B190="1/4 clear tempered"),14,IF((B190="3/8 clear tempered"),22,IF((B190="1/2 low-iron tempered"),38,IF((B190="1/4 mirror"),9,18))))))</f>
        <v/>
      </c>
      <c r="J190" s="13" t="str">
        <f>IF($A190="","",((((F190/12)*2.5)*E190)+((G190*12)*E190)))</f>
        <v/>
      </c>
    </row>
    <row r="191" spans="1:10" x14ac:dyDescent="0.25">
      <c r="C191" s="11"/>
      <c r="D191" s="11"/>
      <c r="E191" s="11"/>
      <c r="F191" s="11"/>
      <c r="G191" s="11"/>
      <c r="H191" s="12" t="str">
        <f>IF($A191="","",ROUND((((C191*D191)/144)*E191),2))</f>
        <v/>
      </c>
      <c r="I191" s="13" t="str">
        <f>IF($A191="","",(H191*IF((B191="1/4 clear tempered"),14,IF((B191="3/8 clear tempered"),22,IF((B191="1/2 low-iron tempered"),38,IF((B191="1/4 mirror"),9,18))))))</f>
        <v/>
      </c>
      <c r="J191" s="13" t="str">
        <f>IF($A191="","",((((F191/12)*2.5)*E191)+((G191*12)*E191)))</f>
        <v/>
      </c>
    </row>
    <row r="192" spans="1:10" x14ac:dyDescent="0.25">
      <c r="C192" s="11"/>
      <c r="D192" s="11"/>
      <c r="E192" s="11"/>
      <c r="F192" s="11"/>
      <c r="G192" s="11"/>
      <c r="H192" s="12" t="str">
        <f>IF($A192="","",ROUND((((C192*D192)/144)*E192),2))</f>
        <v/>
      </c>
      <c r="I192" s="13" t="str">
        <f>IF($A192="","",(H192*IF((B192="1/4 clear tempered"),14,IF((B192="3/8 clear tempered"),22,IF((B192="1/2 low-iron tempered"),38,IF((B192="1/4 mirror"),9,18))))))</f>
        <v/>
      </c>
      <c r="J192" s="13" t="str">
        <f>IF($A192="","",((((F192/12)*2.5)*E192)+((G192*12)*E192)))</f>
        <v/>
      </c>
    </row>
    <row r="193" spans="1:10" x14ac:dyDescent="0.25">
      <c r="C193" s="11"/>
      <c r="D193" s="11"/>
      <c r="E193" s="11"/>
      <c r="F193" s="11"/>
      <c r="G193" s="11"/>
      <c r="H193" s="12" t="str">
        <f>IF($A193="","",ROUND((((C193*D193)/144)*E193),2))</f>
        <v/>
      </c>
      <c r="I193" s="13" t="str">
        <f>IF($A193="","",(H193*IF((B193="1/4 clear tempered"),14,IF((B193="3/8 clear tempered"),22,IF((B193="1/2 low-iron tempered"),38,IF((B193="1/4 mirror"),9,18))))))</f>
        <v/>
      </c>
      <c r="J193" s="13" t="str">
        <f>IF($A193="","",((((F193/12)*2.5)*E193)+((G193*12)*E193)))</f>
        <v/>
      </c>
    </row>
    <row r="194" spans="1:10" x14ac:dyDescent="0.25">
      <c r="C194" s="11"/>
      <c r="D194" s="11"/>
      <c r="E194" s="11"/>
      <c r="F194" s="11"/>
      <c r="G194" s="11"/>
      <c r="H194" s="12" t="str">
        <f>IF($A194="","",ROUND((((C194*D194)/144)*E194),2))</f>
        <v/>
      </c>
      <c r="I194" s="13" t="str">
        <f>IF($A194="","",(H194*IF((B194="1/4 clear tempered"),14,IF((B194="3/8 clear tempered"),22,IF((B194="1/2 low-iron tempered"),38,IF((B194="1/4 mirror"),9,18))))))</f>
        <v/>
      </c>
      <c r="J194" s="13" t="str">
        <f>IF($A194="","",((((F194/12)*2.5)*E194)+((G194*12)*E194)))</f>
        <v/>
      </c>
    </row>
    <row r="195" spans="1:10" x14ac:dyDescent="0.25">
      <c r="C195" s="11"/>
      <c r="D195" s="11"/>
      <c r="E195" s="11"/>
      <c r="F195" s="11"/>
      <c r="G195" s="11"/>
      <c r="H195" s="12" t="str">
        <f>IF($A195="","",ROUND((((C195*D195)/144)*E195),2))</f>
        <v/>
      </c>
      <c r="I195" s="13" t="str">
        <f>IF($A195="","",(H195*IF((B195="1/4 clear tempered"),14,IF((B195="3/8 clear tempered"),22,IF((B195="1/2 low-iron tempered"),38,IF((B195="1/4 mirror"),9,18))))))</f>
        <v/>
      </c>
      <c r="J195" s="13" t="str">
        <f>IF($A195="","",((((F195/12)*2.5)*E195)+((G195*12)*E195)))</f>
        <v/>
      </c>
    </row>
    <row r="196" spans="1:10" x14ac:dyDescent="0.25">
      <c r="C196" s="11"/>
      <c r="D196" s="11"/>
      <c r="E196" s="11"/>
      <c r="F196" s="11"/>
      <c r="G196" s="11"/>
      <c r="H196" s="12" t="str">
        <f>IF($A196="","",ROUND((((C196*D196)/144)*E196),2))</f>
        <v/>
      </c>
      <c r="I196" s="13" t="str">
        <f>IF($A196="","",(H196*IF((B196="1/4 clear tempered"),14,IF((B196="3/8 clear tempered"),22,IF((B196="1/2 low-iron tempered"),38,IF((B196="1/4 mirror"),9,18))))))</f>
        <v/>
      </c>
      <c r="J196" s="13" t="str">
        <f>IF($A196="","",((((F196/12)*2.5)*E196)+((G196*12)*E196)))</f>
        <v/>
      </c>
    </row>
    <row r="197" spans="1:10" x14ac:dyDescent="0.25">
      <c r="C197" s="11"/>
      <c r="D197" s="11"/>
      <c r="E197" s="11"/>
      <c r="F197" s="11"/>
      <c r="G197" s="11"/>
      <c r="H197" s="12" t="str">
        <f>IF($A197="","",ROUND((((C197*D197)/144)*E197),2))</f>
        <v/>
      </c>
      <c r="I197" s="13" t="str">
        <f>IF($A197="","",(H197*IF((B197="1/4 clear tempered"),14,IF((B197="3/8 clear tempered"),22,IF((B197="1/2 low-iron tempered"),38,IF((B197="1/4 mirror"),9,18))))))</f>
        <v/>
      </c>
      <c r="J197" s="13" t="str">
        <f>IF($A197="","",((((F197/12)*2.5)*E197)+((G197*12)*E197)))</f>
        <v/>
      </c>
    </row>
    <row r="198" spans="1:10" x14ac:dyDescent="0.25">
      <c r="C198" s="11"/>
      <c r="D198" s="11"/>
      <c r="E198" s="11"/>
      <c r="F198" s="11"/>
      <c r="G198" s="11"/>
      <c r="H198" s="12" t="str">
        <f>IF($A198="","",ROUND((((C198*D198)/144)*E198),2))</f>
        <v/>
      </c>
      <c r="I198" s="13" t="str">
        <f>IF($A198="","",(H198*IF((B198="1/4 clear tempered"),14,IF((B198="3/8 clear tempered"),22,IF((B198="1/2 low-iron tempered"),38,IF((B198="1/4 mirror"),9,18))))))</f>
        <v/>
      </c>
      <c r="J198" s="13" t="str">
        <f>IF($A198="","",((((F198/12)*2.5)*E198)+((G198*12)*E198)))</f>
        <v/>
      </c>
    </row>
    <row r="199" spans="1:10" x14ac:dyDescent="0.25">
      <c r="C199" s="11"/>
      <c r="D199" s="11"/>
      <c r="E199" s="11"/>
      <c r="F199" s="11"/>
      <c r="G199" s="11"/>
      <c r="H199" s="12" t="str">
        <f>IF($A199="","",ROUND((((C199*D199)/144)*E199),2))</f>
        <v/>
      </c>
      <c r="I199" s="13" t="str">
        <f>IF($A199="","",(H199*IF((B199="1/4 clear tempered"),14,IF((B199="3/8 clear tempered"),22,IF((B199="1/2 low-iron tempered"),38,IF((B199="1/4 mirror"),9,18))))))</f>
        <v/>
      </c>
      <c r="J199" s="13" t="str">
        <f>IF($A199="","",((((F199/12)*2.5)*E199)+((G199*12)*E199)))</f>
        <v/>
      </c>
    </row>
    <row r="200" spans="1:10" x14ac:dyDescent="0.25">
      <c r="C200" s="11"/>
      <c r="D200" s="11"/>
      <c r="E200" s="11"/>
      <c r="F200" s="11"/>
      <c r="G200" s="11"/>
      <c r="H200" s="12" t="str">
        <f>IF($A200="","",ROUND((((C200*D200)/144)*E200),2))</f>
        <v/>
      </c>
      <c r="I200" s="13" t="str">
        <f>IF($A200="","",(H200*IF((B200="1/4 clear tempered"),14,IF((B200="3/8 clear tempered"),22,IF((B200="1/2 low-iron tempered"),38,IF((B200="1/4 mirror"),9,18))))))</f>
        <v/>
      </c>
      <c r="J200" s="13" t="str">
        <f>IF($A200="","",((((F200/12)*2.5)*E200)+((G200*12)*E200)))</f>
        <v/>
      </c>
    </row>
    <row r="201" spans="1:10" x14ac:dyDescent="0.25">
      <c r="C201" s="11"/>
      <c r="D201" s="11"/>
      <c r="E201" s="11"/>
      <c r="F201" s="11"/>
      <c r="G201" s="11"/>
      <c r="H201" s="12" t="str">
        <f>IF($A201="","",ROUND((((C201*D201)/144)*E201),2))</f>
        <v/>
      </c>
      <c r="I201" s="13" t="str">
        <f>IF($A201="","",(H201*IF((B201="1/4 clear tempered"),14,IF((B201="3/8 clear tempered"),22,IF((B201="1/2 low-iron tempered"),38,IF((B201="1/4 mirror"),9,18))))))</f>
        <v/>
      </c>
      <c r="J201" s="13" t="str">
        <f>IF($A201="","",((((F201/12)*2.5)*E201)+((G201*12)*E201)))</f>
        <v/>
      </c>
    </row>
  </sheetData>
  <autoFilter ref="A1:J1"/>
  <dataValidations count="6">
    <dataValidation type="list" allowBlank="1" showErrorMessage="1" errorTitle="Pick from the list" error="Choose one of: 1/4 clear tempered, 3/8 clear tempered, 1/2 low-iron tempered, 1/4 mirror, 3/16 laminated" sqref="B2:B201">
      <formula1>"1/4 clear tempered,3/8 clear tempered,1/2 low-iron tempered,1/4 mirror,3/16 laminated"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5" t="s">
        <v>35</v>
      </c>
    </row>
    <row r="4" spans="1:3" x14ac:dyDescent="0.25">
      <c r="A4" t="s">
        <v>36</v>
      </c>
      <c r="B4" s="17">
        <v>385</v>
      </c>
      <c r="C4" s="18" t="s">
        <v>37</v>
      </c>
    </row>
    <row r="5" spans="1:2" x14ac:dyDescent="0.25">
      <c r="A5" t="s">
        <v>38</v>
      </c>
      <c r="B5" s="19">
        <v>4</v>
      </c>
    </row>
    <row r="6" spans="1:2" x14ac:dyDescent="0.25">
      <c r="A6" t="s">
        <v>39</v>
      </c>
      <c r="B6" s="17">
        <v>85</v>
      </c>
    </row>
    <row r="7" spans="1:2" x14ac:dyDescent="0.25">
      <c r="A7" t="s">
        <v>40</v>
      </c>
      <c r="B7" s="20">
        <v>0.45</v>
      </c>
    </row>
    <row r="8" spans="1:3" x14ac:dyDescent="0.25">
      <c r="A8" s="15" t="s">
        <v>41</v>
      </c>
      <c r="B8" s="16"/>
      <c r="C8" s="16"/>
    </row>
    <row r="9" spans="1:2" x14ac:dyDescent="0.25">
      <c r="A9" t="s">
        <v>42</v>
      </c>
      <c r="B9" s="21">
        <f>(SUM('Pieces'!$I$2:$I$201)+SUM('Pieces'!$J$2:$J$201))</f>
        <v>1702.3333333333333</v>
      </c>
    </row>
    <row r="10" spans="1:2" x14ac:dyDescent="0.25">
      <c r="A10" t="s">
        <v>43</v>
      </c>
      <c r="B10" s="21">
        <f>('Quote'!$B$5*'Quote'!$B$6)</f>
        <v>340</v>
      </c>
    </row>
    <row r="11" spans="1:2" x14ac:dyDescent="0.25">
      <c r="A11" t="s">
        <v>44</v>
      </c>
      <c r="B11" s="21">
        <f>CEILING(((('Quote'!$B$9+'Quote'!$B$4)*(1+'Quote'!$B$7))+'Quote'!$B$10),25)</f>
        <v>3375</v>
      </c>
    </row>
  </sheetData>
  <dataValidations count="1">
    <dataValidation type="decimal" operator="greaterThanOrEqual" allowBlank="1" showErrorMessage="1" errorTitle="Number expected" error="Enter a number." sqref="B4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Pieces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