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<sst xmlns="http://schemas.openxmlformats.org/spreadsheetml/2006/main" count="47" uniqueCount="44">
  <si>
    <t>Game Store Inventory Tracker</t>
  </si>
  <si>
    <t>A free inventory tracker for game stores: count board games and TCG products, see margins, and flag reorders in Sheets or Excel.</t>
  </si>
  <si>
    <t>Quick start</t>
  </si>
  <si>
    <t>Open the Inventory tab and replace the sample rows with your own — one row per entry. Formulas fill in automatically for new rows.</t>
  </si>
  <si>
    <t>Count sealed product before each distributor allocation; preorders count as committed stock.</t>
  </si>
  <si>
    <t>Margin compares retail with cost; Stock status flags anything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</si>
  <si>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</si>
  <si>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</si>
  <si>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</si>
  <si>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</si>
  <si>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</si>
  <si>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</si>
  <si>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</si>
  <si>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</si>
  <si>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</si>
  <si>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</si>
  <si>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</si>
  <si>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</si>
  <si>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</si>
  <si>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</si>
  <si>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</si>
  <si>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</si>
  <si>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</si>
  <si>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Pokemon booster box (current set)</t>
  </si>
  <si>
    <t>TCG sealed</t>
  </si>
  <si>
    <t>GTS</t>
  </si>
  <si>
    <t>MTG Play booster box</t>
  </si>
  <si>
    <t>ACD</t>
  </si>
  <si>
    <t>Catan base game</t>
  </si>
  <si>
    <t>Board games</t>
  </si>
  <si>
    <t>Alliance</t>
  </si>
  <si>
    <t>Warhammer 40k Combat Patrol</t>
  </si>
  <si>
    <t>Miniatures</t>
  </si>
  <si>
    <t>Games Workshop</t>
  </si>
  <si>
    <t>Citadel paint (each)</t>
  </si>
  <si>
    <t>Paints and hobby</t>
  </si>
  <si>
    <t>Dragon Shield sleeves (100)</t>
  </si>
  <si>
    <t>Accessories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</si>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</sst>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</v>
      </c>
      <c r="E2" s="11">
        <v>3</v>
      </c>
      <c r="F2" s="12">
        <v>98</v>
      </c>
      <c r="G2" s="12">
        <v>144.99</v>
      </c>
      <c r="H2" s="13">
        <f>IF($A2="","",IFERROR(((G2-F2)/G2),0))</f>
        <v>0.3240913166425271</v>
      </c>
      <c r="I2" s="14">
        <f>IF($A2="","",(D2*F2))</f>
        <v>392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2</v>
      </c>
      <c r="E3" s="11">
        <v>3</v>
      </c>
      <c r="F3" s="12">
        <v>112</v>
      </c>
      <c r="G3" s="12">
        <v>159.99</v>
      </c>
      <c r="H3" s="13">
        <f>IF($A3="","",IFERROR(((G3-F3)/G3),0))</f>
        <v>0.2999562472654541</v>
      </c>
      <c r="I3" s="14">
        <f>IF($A3="","",(D3*F3))</f>
        <v>224</v>
      </c>
      <c r="J3" s="15" t="str">
        <f>IF($A3="","",IF((D3&lt;=E3),"Reorder","OK"))</f>
        <v>Reorder</v>
      </c>
    </row>
    <row r="4" spans="1:10" x14ac:dyDescent="0.25">
      <c r="A4" t="s">
        <v>28</v>
      </c>
      <c r="B4" t="s">
        <v>29</v>
      </c>
      <c r="C4" t="s">
        <v>30</v>
      </c>
      <c r="D4" s="11">
        <v>3</v>
      </c>
      <c r="E4" s="11">
        <v>2</v>
      </c>
      <c r="F4" s="12">
        <v>28</v>
      </c>
      <c r="G4" s="12">
        <v>54.99</v>
      </c>
      <c r="H4" s="13">
        <f>IF($A4="","",IFERROR(((G4-F4)/G4),0))</f>
        <v>0.49081651209310784</v>
      </c>
      <c r="I4" s="14">
        <f>IF($A4="","",(D4*F4))</f>
        <v>84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33</v>
      </c>
      <c r="D5" s="11">
        <v>2</v>
      </c>
      <c r="E5" s="11">
        <v>2</v>
      </c>
      <c r="F5" s="12">
        <v>98</v>
      </c>
      <c r="G5" s="12">
        <v>160</v>
      </c>
      <c r="H5" s="13">
        <f>IF($A5="","",IFERROR(((G5-F5)/G5),0))</f>
        <v>0.3875</v>
      </c>
      <c r="I5" s="14">
        <f>IF($A5="","",(D5*F5))</f>
        <v>196</v>
      </c>
      <c r="J5" s="15" t="str">
        <f>IF($A5="","",IF((D5&lt;=E5),"Reorder","OK"))</f>
        <v>Reorder</v>
      </c>
    </row>
    <row r="6" spans="1:10" x14ac:dyDescent="0.25">
      <c r="A6" t="s">
        <v>34</v>
      </c>
      <c r="B6" t="s">
        <v>35</v>
      </c>
      <c r="C6" t="s">
        <v>33</v>
      </c>
      <c r="D6" s="11">
        <v>64</v>
      </c>
      <c r="E6" s="11">
        <v>40</v>
      </c>
      <c r="F6" s="12">
        <v>3.2</v>
      </c>
      <c r="G6" s="12">
        <v>5.25</v>
      </c>
      <c r="H6" s="13">
        <f>IF($A6="","",IFERROR(((G6-F6)/G6),0))</f>
        <v>0.3904761904761904</v>
      </c>
      <c r="I6" s="14">
        <f>IF($A6="","",(D6*F6))</f>
        <v>204.8</v>
      </c>
      <c r="J6" s="15" t="str">
        <f>IF($A6="","",IF((D6&lt;=E6),"Reorder","OK"))</f>
        <v>OK</v>
      </c>
    </row>
    <row r="7" spans="1:10" x14ac:dyDescent="0.25">
      <c r="A7" t="s">
        <v>36</v>
      </c>
      <c r="B7" t="s">
        <v>37</v>
      </c>
      <c r="C7" t="s">
        <v>27</v>
      </c>
      <c r="D7" s="11">
        <v>18</v>
      </c>
      <c r="E7" s="11">
        <v>10</v>
      </c>
      <c r="F7" s="12">
        <v>6.4</v>
      </c>
      <c r="G7" s="12">
        <v>12.99</v>
      </c>
      <c r="H7" s="13">
        <f>IF($A7="","",IFERROR(((G7-F7)/G7),0))</f>
        <v>0.5073133179368745</v>
      </c>
      <c r="I7" s="14">
        <f>IF($A7="","",(D7*F7))</f>
        <v>115.2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TCG sealed, Board games, Miniatures, Paints and hobby, Accessories, Singles (lots)" sqref="B2:B201">
      <formula1>"TCG sealed,Board games,Miniatures,Paints and hobby,Accessories,Singles (lots)"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SUM('Inventory'!$I$2:$I$201)</f>
        <v>1216</v>
      </c>
    </row>
    <row r="4" spans="1:2" x14ac:dyDescent="0.25">
      <c r="A4" t="s">
        <v>43</v>
      </c>
      <c r="B4" s="20">
        <f>COUNTIF('Inventory'!$J$2:$J$201,"Reorder")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