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nsigned work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<sst xmlns="http://schemas.openxmlformats.org/spreadsheetml/2006/main" count="62" uniqueCount="60">
  <si>
    <t>Consignment Tracker (Gallery)</t>
  </si>
  <si>
    <t>A free consignment tracker for art galleries: log consigned works, artist splits, terms, and payouts owed in Sheets or Excel.</t>
  </si>
  <si>
    <t>Quick start</t>
  </si>
  <si>
    <t>Open the Consigned works tab and replace the sample rows with your own — one row per entry. Formulas fill in automatically for new rows.</t>
  </si>
  <si>
    <t>Term ends turns red when a consignment agreement lapses: renew it or return the work.</t>
  </si>
  <si>
    <t>Payout and commission are calculated from the actual sale price (after any discount).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</si>
  <si>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</si>
  <si>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</si>
  <si>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</si>
  <si>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</si>
  <si>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</si>
  <si>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</si>
  <si>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</si>
  <si>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</si>
  <si>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Inventory #</t>
  </si>
  <si>
    <t>Artist</t>
  </si>
  <si>
    <t>Title</t>
  </si>
  <si>
    <t>Medium</t>
  </si>
  <si>
    <t>Retail price</t>
  </si>
  <si>
    <t>Artist split</t>
  </si>
  <si>
    <t>Consigned on</t>
  </si>
  <si>
    <t>Term ends</t>
  </si>
  <si>
    <t>Status</t>
  </si>
  <si>
    <t>Sale price</t>
  </si>
  <si>
    <t>Artist payout</t>
  </si>
  <si>
    <t>Gallery commission</t>
  </si>
  <si>
    <t>G-0411</t>
  </si>
  <si>
    <t>Lena Ortiz</t>
  </si>
  <si>
    <t>Tidewater II</t>
  </si>
  <si>
    <t>Oil on canvas, 30x40</t>
  </si>
  <si>
    <t>On view</t>
  </si>
  <si>
    <t>G-0415</t>
  </si>
  <si>
    <t>Sam Park</t>
  </si>
  <si>
    <t>Harbor at Dusk</t>
  </si>
  <si>
    <t>Watercolor, 18x24</t>
  </si>
  <si>
    <t>Sold</t>
  </si>
  <si>
    <t>G-0420</t>
  </si>
  <si>
    <t>Ruth Adeyemi</t>
  </si>
  <si>
    <t>Kin series #4</t>
  </si>
  <si>
    <t>Linocut, ed. 20</t>
  </si>
  <si>
    <t>G-0398</t>
  </si>
  <si>
    <t>Fog Study</t>
  </si>
  <si>
    <t>Oil on panel, 12x12</t>
  </si>
  <si>
    <t>In storage</t>
  </si>
  <si>
    <t>Item</t>
  </si>
  <si>
    <t>Value</t>
  </si>
  <si>
    <t>Notes</t>
  </si>
  <si>
    <t>Overview</t>
  </si>
  <si>
    <t>Entries</t>
  </si>
  <si>
    <t>Overdue (term ends)</t>
  </si>
  <si>
    <t>By status</t>
  </si>
  <si>
    <t>Status: On view</t>
  </si>
  <si>
    <t>Status: In storage</t>
  </si>
  <si>
    <t>Status: On hold</t>
  </si>
  <si>
    <t>Status: Sold</t>
  </si>
  <si>
    <t>Status: Returned</t>
  </si>
  <si>
    <t>Totals</t>
  </si>
  <si>
    <t>Total sale price</t>
  </si>
  <si>
    <t>Total artist payout</t>
  </si>
  <si>
    <t>Total gallery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</si>
</sst>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7" width="15" customWidth="1"/>
    <col min="8" max="8" width="14" customWidth="1"/>
    <col min="9" max="9" width="16" customWidth="1"/>
    <col min="10" max="10" width="14" customWidth="1"/>
    <col min="11" max="11" width="16" customWidth="1"/>
    <col min="12" max="12" width="21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t="s">
        <v>26</v>
      </c>
      <c r="B2" t="s">
        <v>27</v>
      </c>
      <c r="C2" t="s">
        <v>28</v>
      </c>
      <c r="D2" t="s">
        <v>29</v>
      </c>
      <c r="E2" s="11">
        <v>4800</v>
      </c>
      <c r="F2" s="12">
        <v>0.5</v>
      </c>
      <c r="G2" s="13">
        <v>46155</v>
      </c>
      <c r="H2" s="13">
        <v>46339</v>
      </c>
      <c r="I2" t="s">
        <v>30</v>
      </c>
      <c r="J2" s="11">
        <v>0</v>
      </c>
      <c r="K2" s="14">
        <f>IF($A2="","",IF((I2="Sold"),ROUND((J2*F2),2),0))</f>
        <v>0</v>
      </c>
      <c r="L2" s="14">
        <f>IF($A2="","",IF((I2="Sold"),(J2-K2),0))</f>
        <v>0</v>
      </c>
    </row>
    <row r="3" spans="1:12" x14ac:dyDescent="0.25">
      <c r="A3" t="s">
        <v>31</v>
      </c>
      <c r="B3" t="s">
        <v>32</v>
      </c>
      <c r="C3" t="s">
        <v>33</v>
      </c>
      <c r="D3" t="s">
        <v>34</v>
      </c>
      <c r="E3" s="11">
        <v>1200</v>
      </c>
      <c r="F3" s="12">
        <v>0.5</v>
      </c>
      <c r="G3" s="13">
        <v>46186</v>
      </c>
      <c r="H3" s="13">
        <v>46369</v>
      </c>
      <c r="I3" t="s">
        <v>35</v>
      </c>
      <c r="J3" s="11">
        <v>1100</v>
      </c>
      <c r="K3" s="14">
        <f>IF($A3="","",IF((I3="Sold"),ROUND((J3*F3),2),0))</f>
        <v>550</v>
      </c>
      <c r="L3" s="14">
        <f>IF($A3="","",IF((I3="Sold"),(J3-K3),0))</f>
        <v>550</v>
      </c>
    </row>
    <row r="4" spans="1:12" x14ac:dyDescent="0.25">
      <c r="A4" t="s">
        <v>36</v>
      </c>
      <c r="B4" t="s">
        <v>37</v>
      </c>
      <c r="C4" t="s">
        <v>38</v>
      </c>
      <c r="D4" t="s">
        <v>39</v>
      </c>
      <c r="E4" s="11">
        <v>450</v>
      </c>
      <c r="F4" s="12">
        <v>0.6</v>
      </c>
      <c r="G4" s="13">
        <v>46247</v>
      </c>
      <c r="H4" s="13">
        <v>46431</v>
      </c>
      <c r="I4" t="s">
        <v>30</v>
      </c>
      <c r="J4" s="11">
        <v>0</v>
      </c>
      <c r="K4" s="14">
        <f>IF($A4="","",IF((I4="Sold"),ROUND((J4*F4),2),0))</f>
        <v>0</v>
      </c>
      <c r="L4" s="14">
        <f>IF($A4="","",IF((I4="Sold"),(J4-K4),0))</f>
        <v>0</v>
      </c>
    </row>
    <row r="5" spans="1:12" x14ac:dyDescent="0.25">
      <c r="A5" t="s">
        <v>40</v>
      </c>
      <c r="B5" t="s">
        <v>27</v>
      </c>
      <c r="C5" t="s">
        <v>41</v>
      </c>
      <c r="D5" t="s">
        <v>42</v>
      </c>
      <c r="E5" s="11">
        <v>1400</v>
      </c>
      <c r="F5" s="12">
        <v>0.5</v>
      </c>
      <c r="G5" s="13">
        <v>46035</v>
      </c>
      <c r="H5" s="13">
        <v>46216</v>
      </c>
      <c r="I5" t="s">
        <v>43</v>
      </c>
      <c r="J5" s="11">
        <v>0</v>
      </c>
      <c r="K5" s="14">
        <f>IF($A5="","",IF((I5="Sold"),ROUND((J5*F5),2),0))</f>
        <v>0</v>
      </c>
      <c r="L5" s="14">
        <f>IF($A5="","",IF((I5="Sold"),(J5-K5),0))</f>
        <v>0</v>
      </c>
    </row>
    <row r="6" spans="1:12" x14ac:dyDescent="0.25">
      <c r="E6" s="11"/>
      <c r="F6" s="12"/>
      <c r="G6" s="13"/>
      <c r="H6" s="13"/>
      <c r="J6" s="11"/>
      <c r="K6" s="14" t="str">
        <f>IF($A6="","",IF((I6="Sold"),ROUND((J6*F6),2),0))</f>
        <v/>
      </c>
      <c r="L6" s="14" t="str">
        <f>IF($A6="","",IF((I6="Sold"),(J6-K6),0))</f>
        <v/>
      </c>
    </row>
    <row r="7" spans="1:12" x14ac:dyDescent="0.25">
      <c r="E7" s="11"/>
      <c r="F7" s="12"/>
      <c r="G7" s="13"/>
      <c r="H7" s="13"/>
      <c r="J7" s="11"/>
      <c r="K7" s="14" t="str">
        <f>IF($A7="","",IF((I7="Sold"),ROUND((J7*F7),2),0))</f>
        <v/>
      </c>
      <c r="L7" s="14" t="str">
        <f>IF($A7="","",IF((I7="Sold"),(J7-K7),0))</f>
        <v/>
      </c>
    </row>
    <row r="8" spans="1:12" x14ac:dyDescent="0.25">
      <c r="E8" s="11"/>
      <c r="F8" s="12"/>
      <c r="G8" s="13"/>
      <c r="H8" s="13"/>
      <c r="J8" s="11"/>
      <c r="K8" s="14" t="str">
        <f>IF($A8="","",IF((I8="Sold"),ROUND((J8*F8),2),0))</f>
        <v/>
      </c>
      <c r="L8" s="14" t="str">
        <f>IF($A8="","",IF((I8="Sold"),(J8-K8),0))</f>
        <v/>
      </c>
    </row>
    <row r="9" spans="1:12" x14ac:dyDescent="0.25">
      <c r="E9" s="11"/>
      <c r="F9" s="12"/>
      <c r="G9" s="13"/>
      <c r="H9" s="13"/>
      <c r="J9" s="11"/>
      <c r="K9" s="14" t="str">
        <f>IF($A9="","",IF((I9="Sold"),ROUND((J9*F9),2),0))</f>
        <v/>
      </c>
      <c r="L9" s="14" t="str">
        <f>IF($A9="","",IF((I9="Sold"),(J9-K9),0))</f>
        <v/>
      </c>
    </row>
    <row r="10" spans="1:12" x14ac:dyDescent="0.25">
      <c r="E10" s="11"/>
      <c r="F10" s="12"/>
      <c r="G10" s="13"/>
      <c r="H10" s="13"/>
      <c r="J10" s="11"/>
      <c r="K10" s="14" t="str">
        <f>IF($A10="","",IF((I10="Sold"),ROUND((J10*F10),2),0))</f>
        <v/>
      </c>
      <c r="L10" s="14" t="str">
        <f>IF($A10="","",IF((I10="Sold"),(J10-K10),0))</f>
        <v/>
      </c>
    </row>
    <row r="11" spans="1:12" x14ac:dyDescent="0.25">
      <c r="E11" s="11"/>
      <c r="F11" s="12"/>
      <c r="G11" s="13"/>
      <c r="H11" s="13"/>
      <c r="J11" s="11"/>
      <c r="K11" s="14" t="str">
        <f>IF($A11="","",IF((I11="Sold"),ROUND((J11*F11),2),0))</f>
        <v/>
      </c>
      <c r="L11" s="14" t="str">
        <f>IF($A11="","",IF((I11="Sold"),(J11-K11),0))</f>
        <v/>
      </c>
    </row>
    <row r="12" spans="1:12" x14ac:dyDescent="0.25">
      <c r="E12" s="11"/>
      <c r="F12" s="12"/>
      <c r="G12" s="13"/>
      <c r="H12" s="13"/>
      <c r="J12" s="11"/>
      <c r="K12" s="14" t="str">
        <f>IF($A12="","",IF((I12="Sold"),ROUND((J12*F12),2),0))</f>
        <v/>
      </c>
      <c r="L12" s="14" t="str">
        <f>IF($A12="","",IF((I12="Sold"),(J12-K12),0))</f>
        <v/>
      </c>
    </row>
    <row r="13" spans="1:12" x14ac:dyDescent="0.25">
      <c r="E13" s="11"/>
      <c r="F13" s="12"/>
      <c r="G13" s="13"/>
      <c r="H13" s="13"/>
      <c r="J13" s="11"/>
      <c r="K13" s="14" t="str">
        <f>IF($A13="","",IF((I13="Sold"),ROUND((J13*F13),2),0))</f>
        <v/>
      </c>
      <c r="L13" s="14" t="str">
        <f>IF($A13="","",IF((I13="Sold"),(J13-K13),0))</f>
        <v/>
      </c>
    </row>
    <row r="14" spans="1:12" x14ac:dyDescent="0.25">
      <c r="E14" s="11"/>
      <c r="F14" s="12"/>
      <c r="G14" s="13"/>
      <c r="H14" s="13"/>
      <c r="J14" s="11"/>
      <c r="K14" s="14" t="str">
        <f>IF($A14="","",IF((I14="Sold"),ROUND((J14*F14),2),0))</f>
        <v/>
      </c>
      <c r="L14" s="14" t="str">
        <f>IF($A14="","",IF((I14="Sold"),(J14-K14),0))</f>
        <v/>
      </c>
    </row>
    <row r="15" spans="1:12" x14ac:dyDescent="0.25">
      <c r="E15" s="11"/>
      <c r="F15" s="12"/>
      <c r="G15" s="13"/>
      <c r="H15" s="13"/>
      <c r="J15" s="11"/>
      <c r="K15" s="14" t="str">
        <f>IF($A15="","",IF((I15="Sold"),ROUND((J15*F15),2),0))</f>
        <v/>
      </c>
      <c r="L15" s="14" t="str">
        <f>IF($A15="","",IF((I15="Sold"),(J15-K15),0))</f>
        <v/>
      </c>
    </row>
    <row r="16" spans="1:12" x14ac:dyDescent="0.25">
      <c r="E16" s="11"/>
      <c r="F16" s="12"/>
      <c r="G16" s="13"/>
      <c r="H16" s="13"/>
      <c r="J16" s="11"/>
      <c r="K16" s="14" t="str">
        <f>IF($A16="","",IF((I16="Sold"),ROUND((J16*F16),2),0))</f>
        <v/>
      </c>
      <c r="L16" s="14" t="str">
        <f>IF($A16="","",IF((I16="Sold"),(J16-K16),0))</f>
        <v/>
      </c>
    </row>
    <row r="17" spans="1:12" x14ac:dyDescent="0.25">
      <c r="E17" s="11"/>
      <c r="F17" s="12"/>
      <c r="G17" s="13"/>
      <c r="H17" s="13"/>
      <c r="J17" s="11"/>
      <c r="K17" s="14" t="str">
        <f>IF($A17="","",IF((I17="Sold"),ROUND((J17*F17),2),0))</f>
        <v/>
      </c>
      <c r="L17" s="14" t="str">
        <f>IF($A17="","",IF((I17="Sold"),(J17-K17),0))</f>
        <v/>
      </c>
    </row>
    <row r="18" spans="1:12" x14ac:dyDescent="0.25">
      <c r="E18" s="11"/>
      <c r="F18" s="12"/>
      <c r="G18" s="13"/>
      <c r="H18" s="13"/>
      <c r="J18" s="11"/>
      <c r="K18" s="14" t="str">
        <f>IF($A18="","",IF((I18="Sold"),ROUND((J18*F18),2),0))</f>
        <v/>
      </c>
      <c r="L18" s="14" t="str">
        <f>IF($A18="","",IF((I18="Sold"),(J18-K18),0))</f>
        <v/>
      </c>
    </row>
    <row r="19" spans="1:12" x14ac:dyDescent="0.25">
      <c r="E19" s="11"/>
      <c r="F19" s="12"/>
      <c r="G19" s="13"/>
      <c r="H19" s="13"/>
      <c r="J19" s="11"/>
      <c r="K19" s="14" t="str">
        <f>IF($A19="","",IF((I19="Sold"),ROUND((J19*F19),2),0))</f>
        <v/>
      </c>
      <c r="L19" s="14" t="str">
        <f>IF($A19="","",IF((I19="Sold"),(J19-K19),0))</f>
        <v/>
      </c>
    </row>
    <row r="20" spans="1:12" x14ac:dyDescent="0.25">
      <c r="E20" s="11"/>
      <c r="F20" s="12"/>
      <c r="G20" s="13"/>
      <c r="H20" s="13"/>
      <c r="J20" s="11"/>
      <c r="K20" s="14" t="str">
        <f>IF($A20="","",IF((I20="Sold"),ROUND((J20*F20),2),0))</f>
        <v/>
      </c>
      <c r="L20" s="14" t="str">
        <f>IF($A20="","",IF((I20="Sold"),(J20-K20),0))</f>
        <v/>
      </c>
    </row>
    <row r="21" spans="1:12" x14ac:dyDescent="0.25">
      <c r="E21" s="11"/>
      <c r="F21" s="12"/>
      <c r="G21" s="13"/>
      <c r="H21" s="13"/>
      <c r="J21" s="11"/>
      <c r="K21" s="14" t="str">
        <f>IF($A21="","",IF((I21="Sold"),ROUND((J21*F21),2),0))</f>
        <v/>
      </c>
      <c r="L21" s="14" t="str">
        <f>IF($A21="","",IF((I21="Sold"),(J21-K21),0))</f>
        <v/>
      </c>
    </row>
    <row r="22" spans="1:12" x14ac:dyDescent="0.25">
      <c r="E22" s="11"/>
      <c r="F22" s="12"/>
      <c r="G22" s="13"/>
      <c r="H22" s="13"/>
      <c r="J22" s="11"/>
      <c r="K22" s="14" t="str">
        <f>IF($A22="","",IF((I22="Sold"),ROUND((J22*F22),2),0))</f>
        <v/>
      </c>
      <c r="L22" s="14" t="str">
        <f>IF($A22="","",IF((I22="Sold"),(J22-K22),0))</f>
        <v/>
      </c>
    </row>
    <row r="23" spans="1:12" x14ac:dyDescent="0.25">
      <c r="E23" s="11"/>
      <c r="F23" s="12"/>
      <c r="G23" s="13"/>
      <c r="H23" s="13"/>
      <c r="J23" s="11"/>
      <c r="K23" s="14" t="str">
        <f>IF($A23="","",IF((I23="Sold"),ROUND((J23*F23),2),0))</f>
        <v/>
      </c>
      <c r="L23" s="14" t="str">
        <f>IF($A23="","",IF((I23="Sold"),(J23-K23),0))</f>
        <v/>
      </c>
    </row>
    <row r="24" spans="1:12" x14ac:dyDescent="0.25">
      <c r="E24" s="11"/>
      <c r="F24" s="12"/>
      <c r="G24" s="13"/>
      <c r="H24" s="13"/>
      <c r="J24" s="11"/>
      <c r="K24" s="14" t="str">
        <f>IF($A24="","",IF((I24="Sold"),ROUND((J24*F24),2),0))</f>
        <v/>
      </c>
      <c r="L24" s="14" t="str">
        <f>IF($A24="","",IF((I24="Sold"),(J24-K24),0))</f>
        <v/>
      </c>
    </row>
    <row r="25" spans="1:12" x14ac:dyDescent="0.25">
      <c r="E25" s="11"/>
      <c r="F25" s="12"/>
      <c r="G25" s="13"/>
      <c r="H25" s="13"/>
      <c r="J25" s="11"/>
      <c r="K25" s="14" t="str">
        <f>IF($A25="","",IF((I25="Sold"),ROUND((J25*F25),2),0))</f>
        <v/>
      </c>
      <c r="L25" s="14" t="str">
        <f>IF($A25="","",IF((I25="Sold"),(J25-K25),0))</f>
        <v/>
      </c>
    </row>
    <row r="26" spans="1:12" x14ac:dyDescent="0.25">
      <c r="E26" s="11"/>
      <c r="F26" s="12"/>
      <c r="G26" s="13"/>
      <c r="H26" s="13"/>
      <c r="J26" s="11"/>
      <c r="K26" s="14" t="str">
        <f>IF($A26="","",IF((I26="Sold"),ROUND((J26*F26),2),0))</f>
        <v/>
      </c>
      <c r="L26" s="14" t="str">
        <f>IF($A26="","",IF((I26="Sold"),(J26-K26),0))</f>
        <v/>
      </c>
    </row>
    <row r="27" spans="1:12" x14ac:dyDescent="0.25">
      <c r="E27" s="11"/>
      <c r="F27" s="12"/>
      <c r="G27" s="13"/>
      <c r="H27" s="13"/>
      <c r="J27" s="11"/>
      <c r="K27" s="14" t="str">
        <f>IF($A27="","",IF((I27="Sold"),ROUND((J27*F27),2),0))</f>
        <v/>
      </c>
      <c r="L27" s="14" t="str">
        <f>IF($A27="","",IF((I27="Sold"),(J27-K27),0))</f>
        <v/>
      </c>
    </row>
    <row r="28" spans="1:12" x14ac:dyDescent="0.25">
      <c r="E28" s="11"/>
      <c r="F28" s="12"/>
      <c r="G28" s="13"/>
      <c r="H28" s="13"/>
      <c r="J28" s="11"/>
      <c r="K28" s="14" t="str">
        <f>IF($A28="","",IF((I28="Sold"),ROUND((J28*F28),2),0))</f>
        <v/>
      </c>
      <c r="L28" s="14" t="str">
        <f>IF($A28="","",IF((I28="Sold"),(J28-K28),0))</f>
        <v/>
      </c>
    </row>
    <row r="29" spans="1:12" x14ac:dyDescent="0.25">
      <c r="E29" s="11"/>
      <c r="F29" s="12"/>
      <c r="G29" s="13"/>
      <c r="H29" s="13"/>
      <c r="J29" s="11"/>
      <c r="K29" s="14" t="str">
        <f>IF($A29="","",IF((I29="Sold"),ROUND((J29*F29),2),0))</f>
        <v/>
      </c>
      <c r="L29" s="14" t="str">
        <f>IF($A29="","",IF((I29="Sold"),(J29-K29),0))</f>
        <v/>
      </c>
    </row>
    <row r="30" spans="1:12" x14ac:dyDescent="0.25">
      <c r="E30" s="11"/>
      <c r="F30" s="12"/>
      <c r="G30" s="13"/>
      <c r="H30" s="13"/>
      <c r="J30" s="11"/>
      <c r="K30" s="14" t="str">
        <f>IF($A30="","",IF((I30="Sold"),ROUND((J30*F30),2),0))</f>
        <v/>
      </c>
      <c r="L30" s="14" t="str">
        <f>IF($A30="","",IF((I30="Sold"),(J30-K30),0))</f>
        <v/>
      </c>
    </row>
    <row r="31" spans="1:12" x14ac:dyDescent="0.25">
      <c r="E31" s="11"/>
      <c r="F31" s="12"/>
      <c r="G31" s="13"/>
      <c r="H31" s="13"/>
      <c r="J31" s="11"/>
      <c r="K31" s="14" t="str">
        <f>IF($A31="","",IF((I31="Sold"),ROUND((J31*F31),2),0))</f>
        <v/>
      </c>
      <c r="L31" s="14" t="str">
        <f>IF($A31="","",IF((I31="Sold"),(J31-K31),0))</f>
        <v/>
      </c>
    </row>
    <row r="32" spans="1:12" x14ac:dyDescent="0.25">
      <c r="E32" s="11"/>
      <c r="F32" s="12"/>
      <c r="G32" s="13"/>
      <c r="H32" s="13"/>
      <c r="J32" s="11"/>
      <c r="K32" s="14" t="str">
        <f>IF($A32="","",IF((I32="Sold"),ROUND((J32*F32),2),0))</f>
        <v/>
      </c>
      <c r="L32" s="14" t="str">
        <f>IF($A32="","",IF((I32="Sold"),(J32-K32),0))</f>
        <v/>
      </c>
    </row>
    <row r="33" spans="1:12" x14ac:dyDescent="0.25">
      <c r="E33" s="11"/>
      <c r="F33" s="12"/>
      <c r="G33" s="13"/>
      <c r="H33" s="13"/>
      <c r="J33" s="11"/>
      <c r="K33" s="14" t="str">
        <f>IF($A33="","",IF((I33="Sold"),ROUND((J33*F33),2),0))</f>
        <v/>
      </c>
      <c r="L33" s="14" t="str">
        <f>IF($A33="","",IF((I33="Sold"),(J33-K33),0))</f>
        <v/>
      </c>
    </row>
    <row r="34" spans="1:12" x14ac:dyDescent="0.25">
      <c r="E34" s="11"/>
      <c r="F34" s="12"/>
      <c r="G34" s="13"/>
      <c r="H34" s="13"/>
      <c r="J34" s="11"/>
      <c r="K34" s="14" t="str">
        <f>IF($A34="","",IF((I34="Sold"),ROUND((J34*F34),2),0))</f>
        <v/>
      </c>
      <c r="L34" s="14" t="str">
        <f>IF($A34="","",IF((I34="Sold"),(J34-K34),0))</f>
        <v/>
      </c>
    </row>
    <row r="35" spans="1:12" x14ac:dyDescent="0.25">
      <c r="E35" s="11"/>
      <c r="F35" s="12"/>
      <c r="G35" s="13"/>
      <c r="H35" s="13"/>
      <c r="J35" s="11"/>
      <c r="K35" s="14" t="str">
        <f>IF($A35="","",IF((I35="Sold"),ROUND((J35*F35),2),0))</f>
        <v/>
      </c>
      <c r="L35" s="14" t="str">
        <f>IF($A35="","",IF((I35="Sold"),(J35-K35),0))</f>
        <v/>
      </c>
    </row>
    <row r="36" spans="1:12" x14ac:dyDescent="0.25">
      <c r="E36" s="11"/>
      <c r="F36" s="12"/>
      <c r="G36" s="13"/>
      <c r="H36" s="13"/>
      <c r="J36" s="11"/>
      <c r="K36" s="14" t="str">
        <f>IF($A36="","",IF((I36="Sold"),ROUND((J36*F36),2),0))</f>
        <v/>
      </c>
      <c r="L36" s="14" t="str">
        <f>IF($A36="","",IF((I36="Sold"),(J36-K36),0))</f>
        <v/>
      </c>
    </row>
    <row r="37" spans="1:12" x14ac:dyDescent="0.25">
      <c r="E37" s="11"/>
      <c r="F37" s="12"/>
      <c r="G37" s="13"/>
      <c r="H37" s="13"/>
      <c r="J37" s="11"/>
      <c r="K37" s="14" t="str">
        <f>IF($A37="","",IF((I37="Sold"),ROUND((J37*F37),2),0))</f>
        <v/>
      </c>
      <c r="L37" s="14" t="str">
        <f>IF($A37="","",IF((I37="Sold"),(J37-K37),0))</f>
        <v/>
      </c>
    </row>
    <row r="38" spans="1:12" x14ac:dyDescent="0.25">
      <c r="E38" s="11"/>
      <c r="F38" s="12"/>
      <c r="G38" s="13"/>
      <c r="H38" s="13"/>
      <c r="J38" s="11"/>
      <c r="K38" s="14" t="str">
        <f>IF($A38="","",IF((I38="Sold"),ROUND((J38*F38),2),0))</f>
        <v/>
      </c>
      <c r="L38" s="14" t="str">
        <f>IF($A38="","",IF((I38="Sold"),(J38-K38),0))</f>
        <v/>
      </c>
    </row>
    <row r="39" spans="1:12" x14ac:dyDescent="0.25">
      <c r="E39" s="11"/>
      <c r="F39" s="12"/>
      <c r="G39" s="13"/>
      <c r="H39" s="13"/>
      <c r="J39" s="11"/>
      <c r="K39" s="14" t="str">
        <f>IF($A39="","",IF((I39="Sold"),ROUND((J39*F39),2),0))</f>
        <v/>
      </c>
      <c r="L39" s="14" t="str">
        <f>IF($A39="","",IF((I39="Sold"),(J39-K39),0))</f>
        <v/>
      </c>
    </row>
    <row r="40" spans="1:12" x14ac:dyDescent="0.25">
      <c r="E40" s="11"/>
      <c r="F40" s="12"/>
      <c r="G40" s="13"/>
      <c r="H40" s="13"/>
      <c r="J40" s="11"/>
      <c r="K40" s="14" t="str">
        <f>IF($A40="","",IF((I40="Sold"),ROUND((J40*F40),2),0))</f>
        <v/>
      </c>
      <c r="L40" s="14" t="str">
        <f>IF($A40="","",IF((I40="Sold"),(J40-K40),0))</f>
        <v/>
      </c>
    </row>
    <row r="41" spans="1:12" x14ac:dyDescent="0.25">
      <c r="E41" s="11"/>
      <c r="F41" s="12"/>
      <c r="G41" s="13"/>
      <c r="H41" s="13"/>
      <c r="J41" s="11"/>
      <c r="K41" s="14" t="str">
        <f>IF($A41="","",IF((I41="Sold"),ROUND((J41*F41),2),0))</f>
        <v/>
      </c>
      <c r="L41" s="14" t="str">
        <f>IF($A41="","",IF((I41="Sold"),(J41-K41),0))</f>
        <v/>
      </c>
    </row>
    <row r="42" spans="1:12" x14ac:dyDescent="0.25">
      <c r="E42" s="11"/>
      <c r="F42" s="12"/>
      <c r="G42" s="13"/>
      <c r="H42" s="13"/>
      <c r="J42" s="11"/>
      <c r="K42" s="14" t="str">
        <f>IF($A42="","",IF((I42="Sold"),ROUND((J42*F42),2),0))</f>
        <v/>
      </c>
      <c r="L42" s="14" t="str">
        <f>IF($A42="","",IF((I42="Sold"),(J42-K42),0))</f>
        <v/>
      </c>
    </row>
    <row r="43" spans="1:12" x14ac:dyDescent="0.25">
      <c r="E43" s="11"/>
      <c r="F43" s="12"/>
      <c r="G43" s="13"/>
      <c r="H43" s="13"/>
      <c r="J43" s="11"/>
      <c r="K43" s="14" t="str">
        <f>IF($A43="","",IF((I43="Sold"),ROUND((J43*F43),2),0))</f>
        <v/>
      </c>
      <c r="L43" s="14" t="str">
        <f>IF($A43="","",IF((I43="Sold"),(J43-K43),0))</f>
        <v/>
      </c>
    </row>
    <row r="44" spans="1:12" x14ac:dyDescent="0.25">
      <c r="E44" s="11"/>
      <c r="F44" s="12"/>
      <c r="G44" s="13"/>
      <c r="H44" s="13"/>
      <c r="J44" s="11"/>
      <c r="K44" s="14" t="str">
        <f>IF($A44="","",IF((I44="Sold"),ROUND((J44*F44),2),0))</f>
        <v/>
      </c>
      <c r="L44" s="14" t="str">
        <f>IF($A44="","",IF((I44="Sold"),(J44-K44),0))</f>
        <v/>
      </c>
    </row>
    <row r="45" spans="1:12" x14ac:dyDescent="0.25">
      <c r="E45" s="11"/>
      <c r="F45" s="12"/>
      <c r="G45" s="13"/>
      <c r="H45" s="13"/>
      <c r="J45" s="11"/>
      <c r="K45" s="14" t="str">
        <f>IF($A45="","",IF((I45="Sold"),ROUND((J45*F45),2),0))</f>
        <v/>
      </c>
      <c r="L45" s="14" t="str">
        <f>IF($A45="","",IF((I45="Sold"),(J45-K45),0))</f>
        <v/>
      </c>
    </row>
    <row r="46" spans="1:12" x14ac:dyDescent="0.25">
      <c r="E46" s="11"/>
      <c r="F46" s="12"/>
      <c r="G46" s="13"/>
      <c r="H46" s="13"/>
      <c r="J46" s="11"/>
      <c r="K46" s="14" t="str">
        <f>IF($A46="","",IF((I46="Sold"),ROUND((J46*F46),2),0))</f>
        <v/>
      </c>
      <c r="L46" s="14" t="str">
        <f>IF($A46="","",IF((I46="Sold"),(J46-K46),0))</f>
        <v/>
      </c>
    </row>
    <row r="47" spans="1:12" x14ac:dyDescent="0.25">
      <c r="E47" s="11"/>
      <c r="F47" s="12"/>
      <c r="G47" s="13"/>
      <c r="H47" s="13"/>
      <c r="J47" s="11"/>
      <c r="K47" s="14" t="str">
        <f>IF($A47="","",IF((I47="Sold"),ROUND((J47*F47),2),0))</f>
        <v/>
      </c>
      <c r="L47" s="14" t="str">
        <f>IF($A47="","",IF((I47="Sold"),(J47-K47),0))</f>
        <v/>
      </c>
    </row>
    <row r="48" spans="1:12" x14ac:dyDescent="0.25">
      <c r="E48" s="11"/>
      <c r="F48" s="12"/>
      <c r="G48" s="13"/>
      <c r="H48" s="13"/>
      <c r="J48" s="11"/>
      <c r="K48" s="14" t="str">
        <f>IF($A48="","",IF((I48="Sold"),ROUND((J48*F48),2),0))</f>
        <v/>
      </c>
      <c r="L48" s="14" t="str">
        <f>IF($A48="","",IF((I48="Sold"),(J48-K48),0))</f>
        <v/>
      </c>
    </row>
    <row r="49" spans="1:12" x14ac:dyDescent="0.25">
      <c r="E49" s="11"/>
      <c r="F49" s="12"/>
      <c r="G49" s="13"/>
      <c r="H49" s="13"/>
      <c r="J49" s="11"/>
      <c r="K49" s="14" t="str">
        <f>IF($A49="","",IF((I49="Sold"),ROUND((J49*F49),2),0))</f>
        <v/>
      </c>
      <c r="L49" s="14" t="str">
        <f>IF($A49="","",IF((I49="Sold"),(J49-K49),0))</f>
        <v/>
      </c>
    </row>
    <row r="50" spans="1:12" x14ac:dyDescent="0.25">
      <c r="E50" s="11"/>
      <c r="F50" s="12"/>
      <c r="G50" s="13"/>
      <c r="H50" s="13"/>
      <c r="J50" s="11"/>
      <c r="K50" s="14" t="str">
        <f>IF($A50="","",IF((I50="Sold"),ROUND((J50*F50),2),0))</f>
        <v/>
      </c>
      <c r="L50" s="14" t="str">
        <f>IF($A50="","",IF((I50="Sold"),(J50-K50),0))</f>
        <v/>
      </c>
    </row>
    <row r="51" spans="1:12" x14ac:dyDescent="0.25">
      <c r="E51" s="11"/>
      <c r="F51" s="12"/>
      <c r="G51" s="13"/>
      <c r="H51" s="13"/>
      <c r="J51" s="11"/>
      <c r="K51" s="14" t="str">
        <f>IF($A51="","",IF((I51="Sold"),ROUND((J51*F51),2),0))</f>
        <v/>
      </c>
      <c r="L51" s="14" t="str">
        <f>IF($A51="","",IF((I51="Sold"),(J51-K51),0))</f>
        <v/>
      </c>
    </row>
    <row r="52" spans="1:12" x14ac:dyDescent="0.25">
      <c r="E52" s="11"/>
      <c r="F52" s="12"/>
      <c r="G52" s="13"/>
      <c r="H52" s="13"/>
      <c r="J52" s="11"/>
      <c r="K52" s="14" t="str">
        <f>IF($A52="","",IF((I52="Sold"),ROUND((J52*F52),2),0))</f>
        <v/>
      </c>
      <c r="L52" s="14" t="str">
        <f>IF($A52="","",IF((I52="Sold"),(J52-K52),0))</f>
        <v/>
      </c>
    </row>
    <row r="53" spans="1:12" x14ac:dyDescent="0.25">
      <c r="E53" s="11"/>
      <c r="F53" s="12"/>
      <c r="G53" s="13"/>
      <c r="H53" s="13"/>
      <c r="J53" s="11"/>
      <c r="K53" s="14" t="str">
        <f>IF($A53="","",IF((I53="Sold"),ROUND((J53*F53),2),0))</f>
        <v/>
      </c>
      <c r="L53" s="14" t="str">
        <f>IF($A53="","",IF((I53="Sold"),(J53-K53),0))</f>
        <v/>
      </c>
    </row>
    <row r="54" spans="1:12" x14ac:dyDescent="0.25">
      <c r="E54" s="11"/>
      <c r="F54" s="12"/>
      <c r="G54" s="13"/>
      <c r="H54" s="13"/>
      <c r="J54" s="11"/>
      <c r="K54" s="14" t="str">
        <f>IF($A54="","",IF((I54="Sold"),ROUND((J54*F54),2),0))</f>
        <v/>
      </c>
      <c r="L54" s="14" t="str">
        <f>IF($A54="","",IF((I54="Sold"),(J54-K54),0))</f>
        <v/>
      </c>
    </row>
    <row r="55" spans="1:12" x14ac:dyDescent="0.25">
      <c r="E55" s="11"/>
      <c r="F55" s="12"/>
      <c r="G55" s="13"/>
      <c r="H55" s="13"/>
      <c r="J55" s="11"/>
      <c r="K55" s="14" t="str">
        <f>IF($A55="","",IF((I55="Sold"),ROUND((J55*F55),2),0))</f>
        <v/>
      </c>
      <c r="L55" s="14" t="str">
        <f>IF($A55="","",IF((I55="Sold"),(J55-K55),0))</f>
        <v/>
      </c>
    </row>
    <row r="56" spans="1:12" x14ac:dyDescent="0.25">
      <c r="E56" s="11"/>
      <c r="F56" s="12"/>
      <c r="G56" s="13"/>
      <c r="H56" s="13"/>
      <c r="J56" s="11"/>
      <c r="K56" s="14" t="str">
        <f>IF($A56="","",IF((I56="Sold"),ROUND((J56*F56),2),0))</f>
        <v/>
      </c>
      <c r="L56" s="14" t="str">
        <f>IF($A56="","",IF((I56="Sold"),(J56-K56),0))</f>
        <v/>
      </c>
    </row>
    <row r="57" spans="1:12" x14ac:dyDescent="0.25">
      <c r="E57" s="11"/>
      <c r="F57" s="12"/>
      <c r="G57" s="13"/>
      <c r="H57" s="13"/>
      <c r="J57" s="11"/>
      <c r="K57" s="14" t="str">
        <f>IF($A57="","",IF((I57="Sold"),ROUND((J57*F57),2),0))</f>
        <v/>
      </c>
      <c r="L57" s="14" t="str">
        <f>IF($A57="","",IF((I57="Sold"),(J57-K57),0))</f>
        <v/>
      </c>
    </row>
    <row r="58" spans="1:12" x14ac:dyDescent="0.25">
      <c r="E58" s="11"/>
      <c r="F58" s="12"/>
      <c r="G58" s="13"/>
      <c r="H58" s="13"/>
      <c r="J58" s="11"/>
      <c r="K58" s="14" t="str">
        <f>IF($A58="","",IF((I58="Sold"),ROUND((J58*F58),2),0))</f>
        <v/>
      </c>
      <c r="L58" s="14" t="str">
        <f>IF($A58="","",IF((I58="Sold"),(J58-K58),0))</f>
        <v/>
      </c>
    </row>
    <row r="59" spans="1:12" x14ac:dyDescent="0.25">
      <c r="E59" s="11"/>
      <c r="F59" s="12"/>
      <c r="G59" s="13"/>
      <c r="H59" s="13"/>
      <c r="J59" s="11"/>
      <c r="K59" s="14" t="str">
        <f>IF($A59="","",IF((I59="Sold"),ROUND((J59*F59),2),0))</f>
        <v/>
      </c>
      <c r="L59" s="14" t="str">
        <f>IF($A59="","",IF((I59="Sold"),(J59-K59),0))</f>
        <v/>
      </c>
    </row>
    <row r="60" spans="1:12" x14ac:dyDescent="0.25">
      <c r="E60" s="11"/>
      <c r="F60" s="12"/>
      <c r="G60" s="13"/>
      <c r="H60" s="13"/>
      <c r="J60" s="11"/>
      <c r="K60" s="14" t="str">
        <f>IF($A60="","",IF((I60="Sold"),ROUND((J60*F60),2),0))</f>
        <v/>
      </c>
      <c r="L60" s="14" t="str">
        <f>IF($A60="","",IF((I60="Sold"),(J60-K60),0))</f>
        <v/>
      </c>
    </row>
    <row r="61" spans="1:12" x14ac:dyDescent="0.25">
      <c r="E61" s="11"/>
      <c r="F61" s="12"/>
      <c r="G61" s="13"/>
      <c r="H61" s="13"/>
      <c r="J61" s="11"/>
      <c r="K61" s="14" t="str">
        <f>IF($A61="","",IF((I61="Sold"),ROUND((J61*F61),2),0))</f>
        <v/>
      </c>
      <c r="L61" s="14" t="str">
        <f>IF($A61="","",IF((I61="Sold"),(J61-K61),0))</f>
        <v/>
      </c>
    </row>
    <row r="62" spans="1:12" x14ac:dyDescent="0.25">
      <c r="E62" s="11"/>
      <c r="F62" s="12"/>
      <c r="G62" s="13"/>
      <c r="H62" s="13"/>
      <c r="J62" s="11"/>
      <c r="K62" s="14" t="str">
        <f>IF($A62="","",IF((I62="Sold"),ROUND((J62*F62),2),0))</f>
        <v/>
      </c>
      <c r="L62" s="14" t="str">
        <f>IF($A62="","",IF((I62="Sold"),(J62-K62),0))</f>
        <v/>
      </c>
    </row>
    <row r="63" spans="1:12" x14ac:dyDescent="0.25">
      <c r="E63" s="11"/>
      <c r="F63" s="12"/>
      <c r="G63" s="13"/>
      <c r="H63" s="13"/>
      <c r="J63" s="11"/>
      <c r="K63" s="14" t="str">
        <f>IF($A63="","",IF((I63="Sold"),ROUND((J63*F63),2),0))</f>
        <v/>
      </c>
      <c r="L63" s="14" t="str">
        <f>IF($A63="","",IF((I63="Sold"),(J63-K63),0))</f>
        <v/>
      </c>
    </row>
    <row r="64" spans="1:12" x14ac:dyDescent="0.25">
      <c r="E64" s="11"/>
      <c r="F64" s="12"/>
      <c r="G64" s="13"/>
      <c r="H64" s="13"/>
      <c r="J64" s="11"/>
      <c r="K64" s="14" t="str">
        <f>IF($A64="","",IF((I64="Sold"),ROUND((J64*F64),2),0))</f>
        <v/>
      </c>
      <c r="L64" s="14" t="str">
        <f>IF($A64="","",IF((I64="Sold"),(J64-K64),0))</f>
        <v/>
      </c>
    </row>
    <row r="65" spans="1:12" x14ac:dyDescent="0.25">
      <c r="E65" s="11"/>
      <c r="F65" s="12"/>
      <c r="G65" s="13"/>
      <c r="H65" s="13"/>
      <c r="J65" s="11"/>
      <c r="K65" s="14" t="str">
        <f>IF($A65="","",IF((I65="Sold"),ROUND((J65*F65),2),0))</f>
        <v/>
      </c>
      <c r="L65" s="14" t="str">
        <f>IF($A65="","",IF((I65="Sold"),(J65-K65),0))</f>
        <v/>
      </c>
    </row>
    <row r="66" spans="1:12" x14ac:dyDescent="0.25">
      <c r="E66" s="11"/>
      <c r="F66" s="12"/>
      <c r="G66" s="13"/>
      <c r="H66" s="13"/>
      <c r="J66" s="11"/>
      <c r="K66" s="14" t="str">
        <f>IF($A66="","",IF((I66="Sold"),ROUND((J66*F66),2),0))</f>
        <v/>
      </c>
      <c r="L66" s="14" t="str">
        <f>IF($A66="","",IF((I66="Sold"),(J66-K66),0))</f>
        <v/>
      </c>
    </row>
    <row r="67" spans="1:12" x14ac:dyDescent="0.25">
      <c r="E67" s="11"/>
      <c r="F67" s="12"/>
      <c r="G67" s="13"/>
      <c r="H67" s="13"/>
      <c r="J67" s="11"/>
      <c r="K67" s="14" t="str">
        <f>IF($A67="","",IF((I67="Sold"),ROUND((J67*F67),2),0))</f>
        <v/>
      </c>
      <c r="L67" s="14" t="str">
        <f>IF($A67="","",IF((I67="Sold"),(J67-K67),0))</f>
        <v/>
      </c>
    </row>
    <row r="68" spans="1:12" x14ac:dyDescent="0.25">
      <c r="E68" s="11"/>
      <c r="F68" s="12"/>
      <c r="G68" s="13"/>
      <c r="H68" s="13"/>
      <c r="J68" s="11"/>
      <c r="K68" s="14" t="str">
        <f>IF($A68="","",IF((I68="Sold"),ROUND((J68*F68),2),0))</f>
        <v/>
      </c>
      <c r="L68" s="14" t="str">
        <f>IF($A68="","",IF((I68="Sold"),(J68-K68),0))</f>
        <v/>
      </c>
    </row>
    <row r="69" spans="1:12" x14ac:dyDescent="0.25">
      <c r="E69" s="11"/>
      <c r="F69" s="12"/>
      <c r="G69" s="13"/>
      <c r="H69" s="13"/>
      <c r="J69" s="11"/>
      <c r="K69" s="14" t="str">
        <f>IF($A69="","",IF((I69="Sold"),ROUND((J69*F69),2),0))</f>
        <v/>
      </c>
      <c r="L69" s="14" t="str">
        <f>IF($A69="","",IF((I69="Sold"),(J69-K69),0))</f>
        <v/>
      </c>
    </row>
    <row r="70" spans="1:12" x14ac:dyDescent="0.25">
      <c r="E70" s="11"/>
      <c r="F70" s="12"/>
      <c r="G70" s="13"/>
      <c r="H70" s="13"/>
      <c r="J70" s="11"/>
      <c r="K70" s="14" t="str">
        <f>IF($A70="","",IF((I70="Sold"),ROUND((J70*F70),2),0))</f>
        <v/>
      </c>
      <c r="L70" s="14" t="str">
        <f>IF($A70="","",IF((I70="Sold"),(J70-K70),0))</f>
        <v/>
      </c>
    </row>
    <row r="71" spans="1:12" x14ac:dyDescent="0.25">
      <c r="E71" s="11"/>
      <c r="F71" s="12"/>
      <c r="G71" s="13"/>
      <c r="H71" s="13"/>
      <c r="J71" s="11"/>
      <c r="K71" s="14" t="str">
        <f>IF($A71="","",IF((I71="Sold"),ROUND((J71*F71),2),0))</f>
        <v/>
      </c>
      <c r="L71" s="14" t="str">
        <f>IF($A71="","",IF((I71="Sold"),(J71-K71),0))</f>
        <v/>
      </c>
    </row>
    <row r="72" spans="1:12" x14ac:dyDescent="0.25">
      <c r="E72" s="11"/>
      <c r="F72" s="12"/>
      <c r="G72" s="13"/>
      <c r="H72" s="13"/>
      <c r="J72" s="11"/>
      <c r="K72" s="14" t="str">
        <f>IF($A72="","",IF((I72="Sold"),ROUND((J72*F72),2),0))</f>
        <v/>
      </c>
      <c r="L72" s="14" t="str">
        <f>IF($A72="","",IF((I72="Sold"),(J72-K72),0))</f>
        <v/>
      </c>
    </row>
    <row r="73" spans="1:12" x14ac:dyDescent="0.25">
      <c r="E73" s="11"/>
      <c r="F73" s="12"/>
      <c r="G73" s="13"/>
      <c r="H73" s="13"/>
      <c r="J73" s="11"/>
      <c r="K73" s="14" t="str">
        <f>IF($A73="","",IF((I73="Sold"),ROUND((J73*F73),2),0))</f>
        <v/>
      </c>
      <c r="L73" s="14" t="str">
        <f>IF($A73="","",IF((I73="Sold"),(J73-K73),0))</f>
        <v/>
      </c>
    </row>
    <row r="74" spans="1:12" x14ac:dyDescent="0.25">
      <c r="E74" s="11"/>
      <c r="F74" s="12"/>
      <c r="G74" s="13"/>
      <c r="H74" s="13"/>
      <c r="J74" s="11"/>
      <c r="K74" s="14" t="str">
        <f>IF($A74="","",IF((I74="Sold"),ROUND((J74*F74),2),0))</f>
        <v/>
      </c>
      <c r="L74" s="14" t="str">
        <f>IF($A74="","",IF((I74="Sold"),(J74-K74),0))</f>
        <v/>
      </c>
    </row>
    <row r="75" spans="1:12" x14ac:dyDescent="0.25">
      <c r="E75" s="11"/>
      <c r="F75" s="12"/>
      <c r="G75" s="13"/>
      <c r="H75" s="13"/>
      <c r="J75" s="11"/>
      <c r="K75" s="14" t="str">
        <f>IF($A75="","",IF((I75="Sold"),ROUND((J75*F75),2),0))</f>
        <v/>
      </c>
      <c r="L75" s="14" t="str">
        <f>IF($A75="","",IF((I75="Sold"),(J75-K75),0))</f>
        <v/>
      </c>
    </row>
    <row r="76" spans="1:12" x14ac:dyDescent="0.25">
      <c r="E76" s="11"/>
      <c r="F76" s="12"/>
      <c r="G76" s="13"/>
      <c r="H76" s="13"/>
      <c r="J76" s="11"/>
      <c r="K76" s="14" t="str">
        <f>IF($A76="","",IF((I76="Sold"),ROUND((J76*F76),2),0))</f>
        <v/>
      </c>
      <c r="L76" s="14" t="str">
        <f>IF($A76="","",IF((I76="Sold"),(J76-K76),0))</f>
        <v/>
      </c>
    </row>
    <row r="77" spans="1:12" x14ac:dyDescent="0.25">
      <c r="E77" s="11"/>
      <c r="F77" s="12"/>
      <c r="G77" s="13"/>
      <c r="H77" s="13"/>
      <c r="J77" s="11"/>
      <c r="K77" s="14" t="str">
        <f>IF($A77="","",IF((I77="Sold"),ROUND((J77*F77),2),0))</f>
        <v/>
      </c>
      <c r="L77" s="14" t="str">
        <f>IF($A77="","",IF((I77="Sold"),(J77-K77),0))</f>
        <v/>
      </c>
    </row>
    <row r="78" spans="1:12" x14ac:dyDescent="0.25">
      <c r="E78" s="11"/>
      <c r="F78" s="12"/>
      <c r="G78" s="13"/>
      <c r="H78" s="13"/>
      <c r="J78" s="11"/>
      <c r="K78" s="14" t="str">
        <f>IF($A78="","",IF((I78="Sold"),ROUND((J78*F78),2),0))</f>
        <v/>
      </c>
      <c r="L78" s="14" t="str">
        <f>IF($A78="","",IF((I78="Sold"),(J78-K78),0))</f>
        <v/>
      </c>
    </row>
    <row r="79" spans="1:12" x14ac:dyDescent="0.25">
      <c r="E79" s="11"/>
      <c r="F79" s="12"/>
      <c r="G79" s="13"/>
      <c r="H79" s="13"/>
      <c r="J79" s="11"/>
      <c r="K79" s="14" t="str">
        <f>IF($A79="","",IF((I79="Sold"),ROUND((J79*F79),2),0))</f>
        <v/>
      </c>
      <c r="L79" s="14" t="str">
        <f>IF($A79="","",IF((I79="Sold"),(J79-K79),0))</f>
        <v/>
      </c>
    </row>
    <row r="80" spans="1:12" x14ac:dyDescent="0.25">
      <c r="E80" s="11"/>
      <c r="F80" s="12"/>
      <c r="G80" s="13"/>
      <c r="H80" s="13"/>
      <c r="J80" s="11"/>
      <c r="K80" s="14" t="str">
        <f>IF($A80="","",IF((I80="Sold"),ROUND((J80*F80),2),0))</f>
        <v/>
      </c>
      <c r="L80" s="14" t="str">
        <f>IF($A80="","",IF((I80="Sold"),(J80-K80),0))</f>
        <v/>
      </c>
    </row>
    <row r="81" spans="1:12" x14ac:dyDescent="0.25">
      <c r="E81" s="11"/>
      <c r="F81" s="12"/>
      <c r="G81" s="13"/>
      <c r="H81" s="13"/>
      <c r="J81" s="11"/>
      <c r="K81" s="14" t="str">
        <f>IF($A81="","",IF((I81="Sold"),ROUND((J81*F81),2),0))</f>
        <v/>
      </c>
      <c r="L81" s="14" t="str">
        <f>IF($A81="","",IF((I81="Sold"),(J81-K81),0))</f>
        <v/>
      </c>
    </row>
    <row r="82" spans="1:12" x14ac:dyDescent="0.25">
      <c r="E82" s="11"/>
      <c r="F82" s="12"/>
      <c r="G82" s="13"/>
      <c r="H82" s="13"/>
      <c r="J82" s="11"/>
      <c r="K82" s="14" t="str">
        <f>IF($A82="","",IF((I82="Sold"),ROUND((J82*F82),2),0))</f>
        <v/>
      </c>
      <c r="L82" s="14" t="str">
        <f>IF($A82="","",IF((I82="Sold"),(J82-K82),0))</f>
        <v/>
      </c>
    </row>
    <row r="83" spans="1:12" x14ac:dyDescent="0.25">
      <c r="E83" s="11"/>
      <c r="F83" s="12"/>
      <c r="G83" s="13"/>
      <c r="H83" s="13"/>
      <c r="J83" s="11"/>
      <c r="K83" s="14" t="str">
        <f>IF($A83="","",IF((I83="Sold"),ROUND((J83*F83),2),0))</f>
        <v/>
      </c>
      <c r="L83" s="14" t="str">
        <f>IF($A83="","",IF((I83="Sold"),(J83-K83),0))</f>
        <v/>
      </c>
    </row>
    <row r="84" spans="1:12" x14ac:dyDescent="0.25">
      <c r="E84" s="11"/>
      <c r="F84" s="12"/>
      <c r="G84" s="13"/>
      <c r="H84" s="13"/>
      <c r="J84" s="11"/>
      <c r="K84" s="14" t="str">
        <f>IF($A84="","",IF((I84="Sold"),ROUND((J84*F84),2),0))</f>
        <v/>
      </c>
      <c r="L84" s="14" t="str">
        <f>IF($A84="","",IF((I84="Sold"),(J84-K84),0))</f>
        <v/>
      </c>
    </row>
    <row r="85" spans="1:12" x14ac:dyDescent="0.25">
      <c r="E85" s="11"/>
      <c r="F85" s="12"/>
      <c r="G85" s="13"/>
      <c r="H85" s="13"/>
      <c r="J85" s="11"/>
      <c r="K85" s="14" t="str">
        <f>IF($A85="","",IF((I85="Sold"),ROUND((J85*F85),2),0))</f>
        <v/>
      </c>
      <c r="L85" s="14" t="str">
        <f>IF($A85="","",IF((I85="Sold"),(J85-K85),0))</f>
        <v/>
      </c>
    </row>
    <row r="86" spans="1:12" x14ac:dyDescent="0.25">
      <c r="E86" s="11"/>
      <c r="F86" s="12"/>
      <c r="G86" s="13"/>
      <c r="H86" s="13"/>
      <c r="J86" s="11"/>
      <c r="K86" s="14" t="str">
        <f>IF($A86="","",IF((I86="Sold"),ROUND((J86*F86),2),0))</f>
        <v/>
      </c>
      <c r="L86" s="14" t="str">
        <f>IF($A86="","",IF((I86="Sold"),(J86-K86),0))</f>
        <v/>
      </c>
    </row>
    <row r="87" spans="1:12" x14ac:dyDescent="0.25">
      <c r="E87" s="11"/>
      <c r="F87" s="12"/>
      <c r="G87" s="13"/>
      <c r="H87" s="13"/>
      <c r="J87" s="11"/>
      <c r="K87" s="14" t="str">
        <f>IF($A87="","",IF((I87="Sold"),ROUND((J87*F87),2),0))</f>
        <v/>
      </c>
      <c r="L87" s="14" t="str">
        <f>IF($A87="","",IF((I87="Sold"),(J87-K87),0))</f>
        <v/>
      </c>
    </row>
    <row r="88" spans="1:12" x14ac:dyDescent="0.25">
      <c r="E88" s="11"/>
      <c r="F88" s="12"/>
      <c r="G88" s="13"/>
      <c r="H88" s="13"/>
      <c r="J88" s="11"/>
      <c r="K88" s="14" t="str">
        <f>IF($A88="","",IF((I88="Sold"),ROUND((J88*F88),2),0))</f>
        <v/>
      </c>
      <c r="L88" s="14" t="str">
        <f>IF($A88="","",IF((I88="Sold"),(J88-K88),0))</f>
        <v/>
      </c>
    </row>
    <row r="89" spans="1:12" x14ac:dyDescent="0.25">
      <c r="E89" s="11"/>
      <c r="F89" s="12"/>
      <c r="G89" s="13"/>
      <c r="H89" s="13"/>
      <c r="J89" s="11"/>
      <c r="K89" s="14" t="str">
        <f>IF($A89="","",IF((I89="Sold"),ROUND((J89*F89),2),0))</f>
        <v/>
      </c>
      <c r="L89" s="14" t="str">
        <f>IF($A89="","",IF((I89="Sold"),(J89-K89),0))</f>
        <v/>
      </c>
    </row>
    <row r="90" spans="1:12" x14ac:dyDescent="0.25">
      <c r="E90" s="11"/>
      <c r="F90" s="12"/>
      <c r="G90" s="13"/>
      <c r="H90" s="13"/>
      <c r="J90" s="11"/>
      <c r="K90" s="14" t="str">
        <f>IF($A90="","",IF((I90="Sold"),ROUND((J90*F90),2),0))</f>
        <v/>
      </c>
      <c r="L90" s="14" t="str">
        <f>IF($A90="","",IF((I90="Sold"),(J90-K90),0))</f>
        <v/>
      </c>
    </row>
    <row r="91" spans="1:12" x14ac:dyDescent="0.25">
      <c r="E91" s="11"/>
      <c r="F91" s="12"/>
      <c r="G91" s="13"/>
      <c r="H91" s="13"/>
      <c r="J91" s="11"/>
      <c r="K91" s="14" t="str">
        <f>IF($A91="","",IF((I91="Sold"),ROUND((J91*F91),2),0))</f>
        <v/>
      </c>
      <c r="L91" s="14" t="str">
        <f>IF($A91="","",IF((I91="Sold"),(J91-K91),0))</f>
        <v/>
      </c>
    </row>
    <row r="92" spans="1:12" x14ac:dyDescent="0.25">
      <c r="E92" s="11"/>
      <c r="F92" s="12"/>
      <c r="G92" s="13"/>
      <c r="H92" s="13"/>
      <c r="J92" s="11"/>
      <c r="K92" s="14" t="str">
        <f>IF($A92="","",IF((I92="Sold"),ROUND((J92*F92),2),0))</f>
        <v/>
      </c>
      <c r="L92" s="14" t="str">
        <f>IF($A92="","",IF((I92="Sold"),(J92-K92),0))</f>
        <v/>
      </c>
    </row>
    <row r="93" spans="1:12" x14ac:dyDescent="0.25">
      <c r="E93" s="11"/>
      <c r="F93" s="12"/>
      <c r="G93" s="13"/>
      <c r="H93" s="13"/>
      <c r="J93" s="11"/>
      <c r="K93" s="14" t="str">
        <f>IF($A93="","",IF((I93="Sold"),ROUND((J93*F93),2),0))</f>
        <v/>
      </c>
      <c r="L93" s="14" t="str">
        <f>IF($A93="","",IF((I93="Sold"),(J93-K93),0))</f>
        <v/>
      </c>
    </row>
    <row r="94" spans="1:12" x14ac:dyDescent="0.25">
      <c r="E94" s="11"/>
      <c r="F94" s="12"/>
      <c r="G94" s="13"/>
      <c r="H94" s="13"/>
      <c r="J94" s="11"/>
      <c r="K94" s="14" t="str">
        <f>IF($A94="","",IF((I94="Sold"),ROUND((J94*F94),2),0))</f>
        <v/>
      </c>
      <c r="L94" s="14" t="str">
        <f>IF($A94="","",IF((I94="Sold"),(J94-K94),0))</f>
        <v/>
      </c>
    </row>
    <row r="95" spans="1:12" x14ac:dyDescent="0.25">
      <c r="E95" s="11"/>
      <c r="F95" s="12"/>
      <c r="G95" s="13"/>
      <c r="H95" s="13"/>
      <c r="J95" s="11"/>
      <c r="K95" s="14" t="str">
        <f>IF($A95="","",IF((I95="Sold"),ROUND((J95*F95),2),0))</f>
        <v/>
      </c>
      <c r="L95" s="14" t="str">
        <f>IF($A95="","",IF((I95="Sold"),(J95-K95),0))</f>
        <v/>
      </c>
    </row>
    <row r="96" spans="1:12" x14ac:dyDescent="0.25">
      <c r="E96" s="11"/>
      <c r="F96" s="12"/>
      <c r="G96" s="13"/>
      <c r="H96" s="13"/>
      <c r="J96" s="11"/>
      <c r="K96" s="14" t="str">
        <f>IF($A96="","",IF((I96="Sold"),ROUND((J96*F96),2),0))</f>
        <v/>
      </c>
      <c r="L96" s="14" t="str">
        <f>IF($A96="","",IF((I96="Sold"),(J96-K96),0))</f>
        <v/>
      </c>
    </row>
    <row r="97" spans="1:12" x14ac:dyDescent="0.25">
      <c r="E97" s="11"/>
      <c r="F97" s="12"/>
      <c r="G97" s="13"/>
      <c r="H97" s="13"/>
      <c r="J97" s="11"/>
      <c r="K97" s="14" t="str">
        <f>IF($A97="","",IF((I97="Sold"),ROUND((J97*F97),2),0))</f>
        <v/>
      </c>
      <c r="L97" s="14" t="str">
        <f>IF($A97="","",IF((I97="Sold"),(J97-K97),0))</f>
        <v/>
      </c>
    </row>
    <row r="98" spans="1:12" x14ac:dyDescent="0.25">
      <c r="E98" s="11"/>
      <c r="F98" s="12"/>
      <c r="G98" s="13"/>
      <c r="H98" s="13"/>
      <c r="J98" s="11"/>
      <c r="K98" s="14" t="str">
        <f>IF($A98="","",IF((I98="Sold"),ROUND((J98*F98),2),0))</f>
        <v/>
      </c>
      <c r="L98" s="14" t="str">
        <f>IF($A98="","",IF((I98="Sold"),(J98-K98),0))</f>
        <v/>
      </c>
    </row>
    <row r="99" spans="1:12" x14ac:dyDescent="0.25">
      <c r="E99" s="11"/>
      <c r="F99" s="12"/>
      <c r="G99" s="13"/>
      <c r="H99" s="13"/>
      <c r="J99" s="11"/>
      <c r="K99" s="14" t="str">
        <f>IF($A99="","",IF((I99="Sold"),ROUND((J99*F99),2),0))</f>
        <v/>
      </c>
      <c r="L99" s="14" t="str">
        <f>IF($A99="","",IF((I99="Sold"),(J99-K99),0))</f>
        <v/>
      </c>
    </row>
    <row r="100" spans="1:12" x14ac:dyDescent="0.25">
      <c r="E100" s="11"/>
      <c r="F100" s="12"/>
      <c r="G100" s="13"/>
      <c r="H100" s="13"/>
      <c r="J100" s="11"/>
      <c r="K100" s="14" t="str">
        <f>IF($A100="","",IF((I100="Sold"),ROUND((J100*F100),2),0))</f>
        <v/>
      </c>
      <c r="L100" s="14" t="str">
        <f>IF($A100="","",IF((I100="Sold"),(J100-K100),0))</f>
        <v/>
      </c>
    </row>
    <row r="101" spans="1:12" x14ac:dyDescent="0.25">
      <c r="E101" s="11"/>
      <c r="F101" s="12"/>
      <c r="G101" s="13"/>
      <c r="H101" s="13"/>
      <c r="J101" s="11"/>
      <c r="K101" s="14" t="str">
        <f>IF($A101="","",IF((I101="Sold"),ROUND((J101*F101),2),0))</f>
        <v/>
      </c>
      <c r="L101" s="14" t="str">
        <f>IF($A101="","",IF((I101="Sold"),(J101-K101),0))</f>
        <v/>
      </c>
    </row>
    <row r="102" spans="1:12" x14ac:dyDescent="0.25">
      <c r="E102" s="11"/>
      <c r="F102" s="12"/>
      <c r="G102" s="13"/>
      <c r="H102" s="13"/>
      <c r="J102" s="11"/>
      <c r="K102" s="14" t="str">
        <f>IF($A102="","",IF((I102="Sold"),ROUND((J102*F102),2),0))</f>
        <v/>
      </c>
      <c r="L102" s="14" t="str">
        <f>IF($A102="","",IF((I102="Sold"),(J102-K102),0))</f>
        <v/>
      </c>
    </row>
    <row r="103" spans="1:12" x14ac:dyDescent="0.25">
      <c r="E103" s="11"/>
      <c r="F103" s="12"/>
      <c r="G103" s="13"/>
      <c r="H103" s="13"/>
      <c r="J103" s="11"/>
      <c r="K103" s="14" t="str">
        <f>IF($A103="","",IF((I103="Sold"),ROUND((J103*F103),2),0))</f>
        <v/>
      </c>
      <c r="L103" s="14" t="str">
        <f>IF($A103="","",IF((I103="Sold"),(J103-K103),0))</f>
        <v/>
      </c>
    </row>
    <row r="104" spans="1:12" x14ac:dyDescent="0.25">
      <c r="E104" s="11"/>
      <c r="F104" s="12"/>
      <c r="G104" s="13"/>
      <c r="H104" s="13"/>
      <c r="J104" s="11"/>
      <c r="K104" s="14" t="str">
        <f>IF($A104="","",IF((I104="Sold"),ROUND((J104*F104),2),0))</f>
        <v/>
      </c>
      <c r="L104" s="14" t="str">
        <f>IF($A104="","",IF((I104="Sold"),(J104-K104),0))</f>
        <v/>
      </c>
    </row>
    <row r="105" spans="1:12" x14ac:dyDescent="0.25">
      <c r="E105" s="11"/>
      <c r="F105" s="12"/>
      <c r="G105" s="13"/>
      <c r="H105" s="13"/>
      <c r="J105" s="11"/>
      <c r="K105" s="14" t="str">
        <f>IF($A105="","",IF((I105="Sold"),ROUND((J105*F105),2),0))</f>
        <v/>
      </c>
      <c r="L105" s="14" t="str">
        <f>IF($A105="","",IF((I105="Sold"),(J105-K105),0))</f>
        <v/>
      </c>
    </row>
    <row r="106" spans="1:12" x14ac:dyDescent="0.25">
      <c r="E106" s="11"/>
      <c r="F106" s="12"/>
      <c r="G106" s="13"/>
      <c r="H106" s="13"/>
      <c r="J106" s="11"/>
      <c r="K106" s="14" t="str">
        <f>IF($A106="","",IF((I106="Sold"),ROUND((J106*F106),2),0))</f>
        <v/>
      </c>
      <c r="L106" s="14" t="str">
        <f>IF($A106="","",IF((I106="Sold"),(J106-K106),0))</f>
        <v/>
      </c>
    </row>
    <row r="107" spans="1:12" x14ac:dyDescent="0.25">
      <c r="E107" s="11"/>
      <c r="F107" s="12"/>
      <c r="G107" s="13"/>
      <c r="H107" s="13"/>
      <c r="J107" s="11"/>
      <c r="K107" s="14" t="str">
        <f>IF($A107="","",IF((I107="Sold"),ROUND((J107*F107),2),0))</f>
        <v/>
      </c>
      <c r="L107" s="14" t="str">
        <f>IF($A107="","",IF((I107="Sold"),(J107-K107),0))</f>
        <v/>
      </c>
    </row>
    <row r="108" spans="1:12" x14ac:dyDescent="0.25">
      <c r="E108" s="11"/>
      <c r="F108" s="12"/>
      <c r="G108" s="13"/>
      <c r="H108" s="13"/>
      <c r="J108" s="11"/>
      <c r="K108" s="14" t="str">
        <f>IF($A108="","",IF((I108="Sold"),ROUND((J108*F108),2),0))</f>
        <v/>
      </c>
      <c r="L108" s="14" t="str">
        <f>IF($A108="","",IF((I108="Sold"),(J108-K108),0))</f>
        <v/>
      </c>
    </row>
    <row r="109" spans="1:12" x14ac:dyDescent="0.25">
      <c r="E109" s="11"/>
      <c r="F109" s="12"/>
      <c r="G109" s="13"/>
      <c r="H109" s="13"/>
      <c r="J109" s="11"/>
      <c r="K109" s="14" t="str">
        <f>IF($A109="","",IF((I109="Sold"),ROUND((J109*F109),2),0))</f>
        <v/>
      </c>
      <c r="L109" s="14" t="str">
        <f>IF($A109="","",IF((I109="Sold"),(J109-K109),0))</f>
        <v/>
      </c>
    </row>
    <row r="110" spans="1:12" x14ac:dyDescent="0.25">
      <c r="E110" s="11"/>
      <c r="F110" s="12"/>
      <c r="G110" s="13"/>
      <c r="H110" s="13"/>
      <c r="J110" s="11"/>
      <c r="K110" s="14" t="str">
        <f>IF($A110="","",IF((I110="Sold"),ROUND((J110*F110),2),0))</f>
        <v/>
      </c>
      <c r="L110" s="14" t="str">
        <f>IF($A110="","",IF((I110="Sold"),(J110-K110),0))</f>
        <v/>
      </c>
    </row>
    <row r="111" spans="1:12" x14ac:dyDescent="0.25">
      <c r="E111" s="11"/>
      <c r="F111" s="12"/>
      <c r="G111" s="13"/>
      <c r="H111" s="13"/>
      <c r="J111" s="11"/>
      <c r="K111" s="14" t="str">
        <f>IF($A111="","",IF((I111="Sold"),ROUND((J111*F111),2),0))</f>
        <v/>
      </c>
      <c r="L111" s="14" t="str">
        <f>IF($A111="","",IF((I111="Sold"),(J111-K111),0))</f>
        <v/>
      </c>
    </row>
    <row r="112" spans="1:12" x14ac:dyDescent="0.25">
      <c r="E112" s="11"/>
      <c r="F112" s="12"/>
      <c r="G112" s="13"/>
      <c r="H112" s="13"/>
      <c r="J112" s="11"/>
      <c r="K112" s="14" t="str">
        <f>IF($A112="","",IF((I112="Sold"),ROUND((J112*F112),2),0))</f>
        <v/>
      </c>
      <c r="L112" s="14" t="str">
        <f>IF($A112="","",IF((I112="Sold"),(J112-K112),0))</f>
        <v/>
      </c>
    </row>
    <row r="113" spans="1:12" x14ac:dyDescent="0.25">
      <c r="E113" s="11"/>
      <c r="F113" s="12"/>
      <c r="G113" s="13"/>
      <c r="H113" s="13"/>
      <c r="J113" s="11"/>
      <c r="K113" s="14" t="str">
        <f>IF($A113="","",IF((I113="Sold"),ROUND((J113*F113),2),0))</f>
        <v/>
      </c>
      <c r="L113" s="14" t="str">
        <f>IF($A113="","",IF((I113="Sold"),(J113-K113),0))</f>
        <v/>
      </c>
    </row>
    <row r="114" spans="1:12" x14ac:dyDescent="0.25">
      <c r="E114" s="11"/>
      <c r="F114" s="12"/>
      <c r="G114" s="13"/>
      <c r="H114" s="13"/>
      <c r="J114" s="11"/>
      <c r="K114" s="14" t="str">
        <f>IF($A114="","",IF((I114="Sold"),ROUND((J114*F114),2),0))</f>
        <v/>
      </c>
      <c r="L114" s="14" t="str">
        <f>IF($A114="","",IF((I114="Sold"),(J114-K114),0))</f>
        <v/>
      </c>
    </row>
    <row r="115" spans="1:12" x14ac:dyDescent="0.25">
      <c r="E115" s="11"/>
      <c r="F115" s="12"/>
      <c r="G115" s="13"/>
      <c r="H115" s="13"/>
      <c r="J115" s="11"/>
      <c r="K115" s="14" t="str">
        <f>IF($A115="","",IF((I115="Sold"),ROUND((J115*F115),2),0))</f>
        <v/>
      </c>
      <c r="L115" s="14" t="str">
        <f>IF($A115="","",IF((I115="Sold"),(J115-K115),0))</f>
        <v/>
      </c>
    </row>
    <row r="116" spans="1:12" x14ac:dyDescent="0.25">
      <c r="E116" s="11"/>
      <c r="F116" s="12"/>
      <c r="G116" s="13"/>
      <c r="H116" s="13"/>
      <c r="J116" s="11"/>
      <c r="K116" s="14" t="str">
        <f>IF($A116="","",IF((I116="Sold"),ROUND((J116*F116),2),0))</f>
        <v/>
      </c>
      <c r="L116" s="14" t="str">
        <f>IF($A116="","",IF((I116="Sold"),(J116-K116),0))</f>
        <v/>
      </c>
    </row>
    <row r="117" spans="1:12" x14ac:dyDescent="0.25">
      <c r="E117" s="11"/>
      <c r="F117" s="12"/>
      <c r="G117" s="13"/>
      <c r="H117" s="13"/>
      <c r="J117" s="11"/>
      <c r="K117" s="14" t="str">
        <f>IF($A117="","",IF((I117="Sold"),ROUND((J117*F117),2),0))</f>
        <v/>
      </c>
      <c r="L117" s="14" t="str">
        <f>IF($A117="","",IF((I117="Sold"),(J117-K117),0))</f>
        <v/>
      </c>
    </row>
    <row r="118" spans="1:12" x14ac:dyDescent="0.25">
      <c r="E118" s="11"/>
      <c r="F118" s="12"/>
      <c r="G118" s="13"/>
      <c r="H118" s="13"/>
      <c r="J118" s="11"/>
      <c r="K118" s="14" t="str">
        <f>IF($A118="","",IF((I118="Sold"),ROUND((J118*F118),2),0))</f>
        <v/>
      </c>
      <c r="L118" s="14" t="str">
        <f>IF($A118="","",IF((I118="Sold"),(J118-K118),0))</f>
        <v/>
      </c>
    </row>
    <row r="119" spans="1:12" x14ac:dyDescent="0.25">
      <c r="E119" s="11"/>
      <c r="F119" s="12"/>
      <c r="G119" s="13"/>
      <c r="H119" s="13"/>
      <c r="J119" s="11"/>
      <c r="K119" s="14" t="str">
        <f>IF($A119="","",IF((I119="Sold"),ROUND((J119*F119),2),0))</f>
        <v/>
      </c>
      <c r="L119" s="14" t="str">
        <f>IF($A119="","",IF((I119="Sold"),(J119-K119),0))</f>
        <v/>
      </c>
    </row>
    <row r="120" spans="1:12" x14ac:dyDescent="0.25">
      <c r="E120" s="11"/>
      <c r="F120" s="12"/>
      <c r="G120" s="13"/>
      <c r="H120" s="13"/>
      <c r="J120" s="11"/>
      <c r="K120" s="14" t="str">
        <f>IF($A120="","",IF((I120="Sold"),ROUND((J120*F120),2),0))</f>
        <v/>
      </c>
      <c r="L120" s="14" t="str">
        <f>IF($A120="","",IF((I120="Sold"),(J120-K120),0))</f>
        <v/>
      </c>
    </row>
    <row r="121" spans="1:12" x14ac:dyDescent="0.25">
      <c r="E121" s="11"/>
      <c r="F121" s="12"/>
      <c r="G121" s="13"/>
      <c r="H121" s="13"/>
      <c r="J121" s="11"/>
      <c r="K121" s="14" t="str">
        <f>IF($A121="","",IF((I121="Sold"),ROUND((J121*F121),2),0))</f>
        <v/>
      </c>
      <c r="L121" s="14" t="str">
        <f>IF($A121="","",IF((I121="Sold"),(J121-K121),0))</f>
        <v/>
      </c>
    </row>
    <row r="122" spans="1:12" x14ac:dyDescent="0.25">
      <c r="E122" s="11"/>
      <c r="F122" s="12"/>
      <c r="G122" s="13"/>
      <c r="H122" s="13"/>
      <c r="J122" s="11"/>
      <c r="K122" s="14" t="str">
        <f>IF($A122="","",IF((I122="Sold"),ROUND((J122*F122),2),0))</f>
        <v/>
      </c>
      <c r="L122" s="14" t="str">
        <f>IF($A122="","",IF((I122="Sold"),(J122-K122),0))</f>
        <v/>
      </c>
    </row>
    <row r="123" spans="1:12" x14ac:dyDescent="0.25">
      <c r="E123" s="11"/>
      <c r="F123" s="12"/>
      <c r="G123" s="13"/>
      <c r="H123" s="13"/>
      <c r="J123" s="11"/>
      <c r="K123" s="14" t="str">
        <f>IF($A123="","",IF((I123="Sold"),ROUND((J123*F123),2),0))</f>
        <v/>
      </c>
      <c r="L123" s="14" t="str">
        <f>IF($A123="","",IF((I123="Sold"),(J123-K123),0))</f>
        <v/>
      </c>
    </row>
    <row r="124" spans="1:12" x14ac:dyDescent="0.25">
      <c r="E124" s="11"/>
      <c r="F124" s="12"/>
      <c r="G124" s="13"/>
      <c r="H124" s="13"/>
      <c r="J124" s="11"/>
      <c r="K124" s="14" t="str">
        <f>IF($A124="","",IF((I124="Sold"),ROUND((J124*F124),2),0))</f>
        <v/>
      </c>
      <c r="L124" s="14" t="str">
        <f>IF($A124="","",IF((I124="Sold"),(J124-K124),0))</f>
        <v/>
      </c>
    </row>
    <row r="125" spans="1:12" x14ac:dyDescent="0.25">
      <c r="E125" s="11"/>
      <c r="F125" s="12"/>
      <c r="G125" s="13"/>
      <c r="H125" s="13"/>
      <c r="J125" s="11"/>
      <c r="K125" s="14" t="str">
        <f>IF($A125="","",IF((I125="Sold"),ROUND((J125*F125),2),0))</f>
        <v/>
      </c>
      <c r="L125" s="14" t="str">
        <f>IF($A125="","",IF((I125="Sold"),(J125-K125),0))</f>
        <v/>
      </c>
    </row>
    <row r="126" spans="1:12" x14ac:dyDescent="0.25">
      <c r="E126" s="11"/>
      <c r="F126" s="12"/>
      <c r="G126" s="13"/>
      <c r="H126" s="13"/>
      <c r="J126" s="11"/>
      <c r="K126" s="14" t="str">
        <f>IF($A126="","",IF((I126="Sold"),ROUND((J126*F126),2),0))</f>
        <v/>
      </c>
      <c r="L126" s="14" t="str">
        <f>IF($A126="","",IF((I126="Sold"),(J126-K126),0))</f>
        <v/>
      </c>
    </row>
    <row r="127" spans="1:12" x14ac:dyDescent="0.25">
      <c r="E127" s="11"/>
      <c r="F127" s="12"/>
      <c r="G127" s="13"/>
      <c r="H127" s="13"/>
      <c r="J127" s="11"/>
      <c r="K127" s="14" t="str">
        <f>IF($A127="","",IF((I127="Sold"),ROUND((J127*F127),2),0))</f>
        <v/>
      </c>
      <c r="L127" s="14" t="str">
        <f>IF($A127="","",IF((I127="Sold"),(J127-K127),0))</f>
        <v/>
      </c>
    </row>
    <row r="128" spans="1:12" x14ac:dyDescent="0.25">
      <c r="E128" s="11"/>
      <c r="F128" s="12"/>
      <c r="G128" s="13"/>
      <c r="H128" s="13"/>
      <c r="J128" s="11"/>
      <c r="K128" s="14" t="str">
        <f>IF($A128="","",IF((I128="Sold"),ROUND((J128*F128),2),0))</f>
        <v/>
      </c>
      <c r="L128" s="14" t="str">
        <f>IF($A128="","",IF((I128="Sold"),(J128-K128),0))</f>
        <v/>
      </c>
    </row>
    <row r="129" spans="1:12" x14ac:dyDescent="0.25">
      <c r="E129" s="11"/>
      <c r="F129" s="12"/>
      <c r="G129" s="13"/>
      <c r="H129" s="13"/>
      <c r="J129" s="11"/>
      <c r="K129" s="14" t="str">
        <f>IF($A129="","",IF((I129="Sold"),ROUND((J129*F129),2),0))</f>
        <v/>
      </c>
      <c r="L129" s="14" t="str">
        <f>IF($A129="","",IF((I129="Sold"),(J129-K129),0))</f>
        <v/>
      </c>
    </row>
    <row r="130" spans="1:12" x14ac:dyDescent="0.25">
      <c r="E130" s="11"/>
      <c r="F130" s="12"/>
      <c r="G130" s="13"/>
      <c r="H130" s="13"/>
      <c r="J130" s="11"/>
      <c r="K130" s="14" t="str">
        <f>IF($A130="","",IF((I130="Sold"),ROUND((J130*F130),2),0))</f>
        <v/>
      </c>
      <c r="L130" s="14" t="str">
        <f>IF($A130="","",IF((I130="Sold"),(J130-K130),0))</f>
        <v/>
      </c>
    </row>
    <row r="131" spans="1:12" x14ac:dyDescent="0.25">
      <c r="E131" s="11"/>
      <c r="F131" s="12"/>
      <c r="G131" s="13"/>
      <c r="H131" s="13"/>
      <c r="J131" s="11"/>
      <c r="K131" s="14" t="str">
        <f>IF($A131="","",IF((I131="Sold"),ROUND((J131*F131),2),0))</f>
        <v/>
      </c>
      <c r="L131" s="14" t="str">
        <f>IF($A131="","",IF((I131="Sold"),(J131-K131),0))</f>
        <v/>
      </c>
    </row>
    <row r="132" spans="1:12" x14ac:dyDescent="0.25">
      <c r="E132" s="11"/>
      <c r="F132" s="12"/>
      <c r="G132" s="13"/>
      <c r="H132" s="13"/>
      <c r="J132" s="11"/>
      <c r="K132" s="14" t="str">
        <f>IF($A132="","",IF((I132="Sold"),ROUND((J132*F132),2),0))</f>
        <v/>
      </c>
      <c r="L132" s="14" t="str">
        <f>IF($A132="","",IF((I132="Sold"),(J132-K132),0))</f>
        <v/>
      </c>
    </row>
    <row r="133" spans="1:12" x14ac:dyDescent="0.25">
      <c r="E133" s="11"/>
      <c r="F133" s="12"/>
      <c r="G133" s="13"/>
      <c r="H133" s="13"/>
      <c r="J133" s="11"/>
      <c r="K133" s="14" t="str">
        <f>IF($A133="","",IF((I133="Sold"),ROUND((J133*F133),2),0))</f>
        <v/>
      </c>
      <c r="L133" s="14" t="str">
        <f>IF($A133="","",IF((I133="Sold"),(J133-K133),0))</f>
        <v/>
      </c>
    </row>
    <row r="134" spans="1:12" x14ac:dyDescent="0.25">
      <c r="E134" s="11"/>
      <c r="F134" s="12"/>
      <c r="G134" s="13"/>
      <c r="H134" s="13"/>
      <c r="J134" s="11"/>
      <c r="K134" s="14" t="str">
        <f>IF($A134="","",IF((I134="Sold"),ROUND((J134*F134),2),0))</f>
        <v/>
      </c>
      <c r="L134" s="14" t="str">
        <f>IF($A134="","",IF((I134="Sold"),(J134-K134),0))</f>
        <v/>
      </c>
    </row>
    <row r="135" spans="1:12" x14ac:dyDescent="0.25">
      <c r="E135" s="11"/>
      <c r="F135" s="12"/>
      <c r="G135" s="13"/>
      <c r="H135" s="13"/>
      <c r="J135" s="11"/>
      <c r="K135" s="14" t="str">
        <f>IF($A135="","",IF((I135="Sold"),ROUND((J135*F135),2),0))</f>
        <v/>
      </c>
      <c r="L135" s="14" t="str">
        <f>IF($A135="","",IF((I135="Sold"),(J135-K135),0))</f>
        <v/>
      </c>
    </row>
    <row r="136" spans="1:12" x14ac:dyDescent="0.25">
      <c r="E136" s="11"/>
      <c r="F136" s="12"/>
      <c r="G136" s="13"/>
      <c r="H136" s="13"/>
      <c r="J136" s="11"/>
      <c r="K136" s="14" t="str">
        <f>IF($A136="","",IF((I136="Sold"),ROUND((J136*F136),2),0))</f>
        <v/>
      </c>
      <c r="L136" s="14" t="str">
        <f>IF($A136="","",IF((I136="Sold"),(J136-K136),0))</f>
        <v/>
      </c>
    </row>
    <row r="137" spans="1:12" x14ac:dyDescent="0.25">
      <c r="E137" s="11"/>
      <c r="F137" s="12"/>
      <c r="G137" s="13"/>
      <c r="H137" s="13"/>
      <c r="J137" s="11"/>
      <c r="K137" s="14" t="str">
        <f>IF($A137="","",IF((I137="Sold"),ROUND((J137*F137),2),0))</f>
        <v/>
      </c>
      <c r="L137" s="14" t="str">
        <f>IF($A137="","",IF((I137="Sold"),(J137-K137),0))</f>
        <v/>
      </c>
    </row>
    <row r="138" spans="1:12" x14ac:dyDescent="0.25">
      <c r="E138" s="11"/>
      <c r="F138" s="12"/>
      <c r="G138" s="13"/>
      <c r="H138" s="13"/>
      <c r="J138" s="11"/>
      <c r="K138" s="14" t="str">
        <f>IF($A138="","",IF((I138="Sold"),ROUND((J138*F138),2),0))</f>
        <v/>
      </c>
      <c r="L138" s="14" t="str">
        <f>IF($A138="","",IF((I138="Sold"),(J138-K138),0))</f>
        <v/>
      </c>
    </row>
    <row r="139" spans="1:12" x14ac:dyDescent="0.25">
      <c r="E139" s="11"/>
      <c r="F139" s="12"/>
      <c r="G139" s="13"/>
      <c r="H139" s="13"/>
      <c r="J139" s="11"/>
      <c r="K139" s="14" t="str">
        <f>IF($A139="","",IF((I139="Sold"),ROUND((J139*F139),2),0))</f>
        <v/>
      </c>
      <c r="L139" s="14" t="str">
        <f>IF($A139="","",IF((I139="Sold"),(J139-K139),0))</f>
        <v/>
      </c>
    </row>
    <row r="140" spans="1:12" x14ac:dyDescent="0.25">
      <c r="E140" s="11"/>
      <c r="F140" s="12"/>
      <c r="G140" s="13"/>
      <c r="H140" s="13"/>
      <c r="J140" s="11"/>
      <c r="K140" s="14" t="str">
        <f>IF($A140="","",IF((I140="Sold"),ROUND((J140*F140),2),0))</f>
        <v/>
      </c>
      <c r="L140" s="14" t="str">
        <f>IF($A140="","",IF((I140="Sold"),(J140-K140),0))</f>
        <v/>
      </c>
    </row>
    <row r="141" spans="1:12" x14ac:dyDescent="0.25">
      <c r="E141" s="11"/>
      <c r="F141" s="12"/>
      <c r="G141" s="13"/>
      <c r="H141" s="13"/>
      <c r="J141" s="11"/>
      <c r="K141" s="14" t="str">
        <f>IF($A141="","",IF((I141="Sold"),ROUND((J141*F141),2),0))</f>
        <v/>
      </c>
      <c r="L141" s="14" t="str">
        <f>IF($A141="","",IF((I141="Sold"),(J141-K141),0))</f>
        <v/>
      </c>
    </row>
    <row r="142" spans="1:12" x14ac:dyDescent="0.25">
      <c r="E142" s="11"/>
      <c r="F142" s="12"/>
      <c r="G142" s="13"/>
      <c r="H142" s="13"/>
      <c r="J142" s="11"/>
      <c r="K142" s="14" t="str">
        <f>IF($A142="","",IF((I142="Sold"),ROUND((J142*F142),2),0))</f>
        <v/>
      </c>
      <c r="L142" s="14" t="str">
        <f>IF($A142="","",IF((I142="Sold"),(J142-K142),0))</f>
        <v/>
      </c>
    </row>
    <row r="143" spans="1:12" x14ac:dyDescent="0.25">
      <c r="E143" s="11"/>
      <c r="F143" s="12"/>
      <c r="G143" s="13"/>
      <c r="H143" s="13"/>
      <c r="J143" s="11"/>
      <c r="K143" s="14" t="str">
        <f>IF($A143="","",IF((I143="Sold"),ROUND((J143*F143),2),0))</f>
        <v/>
      </c>
      <c r="L143" s="14" t="str">
        <f>IF($A143="","",IF((I143="Sold"),(J143-K143),0))</f>
        <v/>
      </c>
    </row>
    <row r="144" spans="1:12" x14ac:dyDescent="0.25">
      <c r="E144" s="11"/>
      <c r="F144" s="12"/>
      <c r="G144" s="13"/>
      <c r="H144" s="13"/>
      <c r="J144" s="11"/>
      <c r="K144" s="14" t="str">
        <f>IF($A144="","",IF((I144="Sold"),ROUND((J144*F144),2),0))</f>
        <v/>
      </c>
      <c r="L144" s="14" t="str">
        <f>IF($A144="","",IF((I144="Sold"),(J144-K144),0))</f>
        <v/>
      </c>
    </row>
    <row r="145" spans="1:12" x14ac:dyDescent="0.25">
      <c r="E145" s="11"/>
      <c r="F145" s="12"/>
      <c r="G145" s="13"/>
      <c r="H145" s="13"/>
      <c r="J145" s="11"/>
      <c r="K145" s="14" t="str">
        <f>IF($A145="","",IF((I145="Sold"),ROUND((J145*F145),2),0))</f>
        <v/>
      </c>
      <c r="L145" s="14" t="str">
        <f>IF($A145="","",IF((I145="Sold"),(J145-K145),0))</f>
        <v/>
      </c>
    </row>
    <row r="146" spans="1:12" x14ac:dyDescent="0.25">
      <c r="E146" s="11"/>
      <c r="F146" s="12"/>
      <c r="G146" s="13"/>
      <c r="H146" s="13"/>
      <c r="J146" s="11"/>
      <c r="K146" s="14" t="str">
        <f>IF($A146="","",IF((I146="Sold"),ROUND((J146*F146),2),0))</f>
        <v/>
      </c>
      <c r="L146" s="14" t="str">
        <f>IF($A146="","",IF((I146="Sold"),(J146-K146),0))</f>
        <v/>
      </c>
    </row>
    <row r="147" spans="1:12" x14ac:dyDescent="0.25">
      <c r="E147" s="11"/>
      <c r="F147" s="12"/>
      <c r="G147" s="13"/>
      <c r="H147" s="13"/>
      <c r="J147" s="11"/>
      <c r="K147" s="14" t="str">
        <f>IF($A147="","",IF((I147="Sold"),ROUND((J147*F147),2),0))</f>
        <v/>
      </c>
      <c r="L147" s="14" t="str">
        <f>IF($A147="","",IF((I147="Sold"),(J147-K147),0))</f>
        <v/>
      </c>
    </row>
    <row r="148" spans="1:12" x14ac:dyDescent="0.25">
      <c r="E148" s="11"/>
      <c r="F148" s="12"/>
      <c r="G148" s="13"/>
      <c r="H148" s="13"/>
      <c r="J148" s="11"/>
      <c r="K148" s="14" t="str">
        <f>IF($A148="","",IF((I148="Sold"),ROUND((J148*F148),2),0))</f>
        <v/>
      </c>
      <c r="L148" s="14" t="str">
        <f>IF($A148="","",IF((I148="Sold"),(J148-K148),0))</f>
        <v/>
      </c>
    </row>
    <row r="149" spans="1:12" x14ac:dyDescent="0.25">
      <c r="E149" s="11"/>
      <c r="F149" s="12"/>
      <c r="G149" s="13"/>
      <c r="H149" s="13"/>
      <c r="J149" s="11"/>
      <c r="K149" s="14" t="str">
        <f>IF($A149="","",IF((I149="Sold"),ROUND((J149*F149),2),0))</f>
        <v/>
      </c>
      <c r="L149" s="14" t="str">
        <f>IF($A149="","",IF((I149="Sold"),(J149-K149),0))</f>
        <v/>
      </c>
    </row>
    <row r="150" spans="1:12" x14ac:dyDescent="0.25">
      <c r="E150" s="11"/>
      <c r="F150" s="12"/>
      <c r="G150" s="13"/>
      <c r="H150" s="13"/>
      <c r="J150" s="11"/>
      <c r="K150" s="14" t="str">
        <f>IF($A150="","",IF((I150="Sold"),ROUND((J150*F150),2),0))</f>
        <v/>
      </c>
      <c r="L150" s="14" t="str">
        <f>IF($A150="","",IF((I150="Sold"),(J150-K150),0))</f>
        <v/>
      </c>
    </row>
    <row r="151" spans="1:12" x14ac:dyDescent="0.25">
      <c r="E151" s="11"/>
      <c r="F151" s="12"/>
      <c r="G151" s="13"/>
      <c r="H151" s="13"/>
      <c r="J151" s="11"/>
      <c r="K151" s="14" t="str">
        <f>IF($A151="","",IF((I151="Sold"),ROUND((J151*F151),2),0))</f>
        <v/>
      </c>
      <c r="L151" s="14" t="str">
        <f>IF($A151="","",IF((I151="Sold"),(J151-K151),0))</f>
        <v/>
      </c>
    </row>
    <row r="152" spans="1:12" x14ac:dyDescent="0.25">
      <c r="E152" s="11"/>
      <c r="F152" s="12"/>
      <c r="G152" s="13"/>
      <c r="H152" s="13"/>
      <c r="J152" s="11"/>
      <c r="K152" s="14" t="str">
        <f>IF($A152="","",IF((I152="Sold"),ROUND((J152*F152),2),0))</f>
        <v/>
      </c>
      <c r="L152" s="14" t="str">
        <f>IF($A152="","",IF((I152="Sold"),(J152-K152),0))</f>
        <v/>
      </c>
    </row>
    <row r="153" spans="1:12" x14ac:dyDescent="0.25">
      <c r="E153" s="11"/>
      <c r="F153" s="12"/>
      <c r="G153" s="13"/>
      <c r="H153" s="13"/>
      <c r="J153" s="11"/>
      <c r="K153" s="14" t="str">
        <f>IF($A153="","",IF((I153="Sold"),ROUND((J153*F153),2),0))</f>
        <v/>
      </c>
      <c r="L153" s="14" t="str">
        <f>IF($A153="","",IF((I153="Sold"),(J153-K153),0))</f>
        <v/>
      </c>
    </row>
    <row r="154" spans="1:12" x14ac:dyDescent="0.25">
      <c r="E154" s="11"/>
      <c r="F154" s="12"/>
      <c r="G154" s="13"/>
      <c r="H154" s="13"/>
      <c r="J154" s="11"/>
      <c r="K154" s="14" t="str">
        <f>IF($A154="","",IF((I154="Sold"),ROUND((J154*F154),2),0))</f>
        <v/>
      </c>
      <c r="L154" s="14" t="str">
        <f>IF($A154="","",IF((I154="Sold"),(J154-K154),0))</f>
        <v/>
      </c>
    </row>
    <row r="155" spans="1:12" x14ac:dyDescent="0.25">
      <c r="E155" s="11"/>
      <c r="F155" s="12"/>
      <c r="G155" s="13"/>
      <c r="H155" s="13"/>
      <c r="J155" s="11"/>
      <c r="K155" s="14" t="str">
        <f>IF($A155="","",IF((I155="Sold"),ROUND((J155*F155),2),0))</f>
        <v/>
      </c>
      <c r="L155" s="14" t="str">
        <f>IF($A155="","",IF((I155="Sold"),(J155-K155),0))</f>
        <v/>
      </c>
    </row>
    <row r="156" spans="1:12" x14ac:dyDescent="0.25">
      <c r="E156" s="11"/>
      <c r="F156" s="12"/>
      <c r="G156" s="13"/>
      <c r="H156" s="13"/>
      <c r="J156" s="11"/>
      <c r="K156" s="14" t="str">
        <f>IF($A156="","",IF((I156="Sold"),ROUND((J156*F156),2),0))</f>
        <v/>
      </c>
      <c r="L156" s="14" t="str">
        <f>IF($A156="","",IF((I156="Sold"),(J156-K156),0))</f>
        <v/>
      </c>
    </row>
    <row r="157" spans="1:12" x14ac:dyDescent="0.25">
      <c r="E157" s="11"/>
      <c r="F157" s="12"/>
      <c r="G157" s="13"/>
      <c r="H157" s="13"/>
      <c r="J157" s="11"/>
      <c r="K157" s="14" t="str">
        <f>IF($A157="","",IF((I157="Sold"),ROUND((J157*F157),2),0))</f>
        <v/>
      </c>
      <c r="L157" s="14" t="str">
        <f>IF($A157="","",IF((I157="Sold"),(J157-K157),0))</f>
        <v/>
      </c>
    </row>
    <row r="158" spans="1:12" x14ac:dyDescent="0.25">
      <c r="E158" s="11"/>
      <c r="F158" s="12"/>
      <c r="G158" s="13"/>
      <c r="H158" s="13"/>
      <c r="J158" s="11"/>
      <c r="K158" s="14" t="str">
        <f>IF($A158="","",IF((I158="Sold"),ROUND((J158*F158),2),0))</f>
        <v/>
      </c>
      <c r="L158" s="14" t="str">
        <f>IF($A158="","",IF((I158="Sold"),(J158-K158),0))</f>
        <v/>
      </c>
    </row>
    <row r="159" spans="1:12" x14ac:dyDescent="0.25">
      <c r="E159" s="11"/>
      <c r="F159" s="12"/>
      <c r="G159" s="13"/>
      <c r="H159" s="13"/>
      <c r="J159" s="11"/>
      <c r="K159" s="14" t="str">
        <f>IF($A159="","",IF((I159="Sold"),ROUND((J159*F159),2),0))</f>
        <v/>
      </c>
      <c r="L159" s="14" t="str">
        <f>IF($A159="","",IF((I159="Sold"),(J159-K159),0))</f>
        <v/>
      </c>
    </row>
    <row r="160" spans="1:12" x14ac:dyDescent="0.25">
      <c r="E160" s="11"/>
      <c r="F160" s="12"/>
      <c r="G160" s="13"/>
      <c r="H160" s="13"/>
      <c r="J160" s="11"/>
      <c r="K160" s="14" t="str">
        <f>IF($A160="","",IF((I160="Sold"),ROUND((J160*F160),2),0))</f>
        <v/>
      </c>
      <c r="L160" s="14" t="str">
        <f>IF($A160="","",IF((I160="Sold"),(J160-K160),0))</f>
        <v/>
      </c>
    </row>
    <row r="161" spans="1:12" x14ac:dyDescent="0.25">
      <c r="E161" s="11"/>
      <c r="F161" s="12"/>
      <c r="G161" s="13"/>
      <c r="H161" s="13"/>
      <c r="J161" s="11"/>
      <c r="K161" s="14" t="str">
        <f>IF($A161="","",IF((I161="Sold"),ROUND((J161*F161),2),0))</f>
        <v/>
      </c>
      <c r="L161" s="14" t="str">
        <f>IF($A161="","",IF((I161="Sold"),(J161-K161),0))</f>
        <v/>
      </c>
    </row>
    <row r="162" spans="1:12" x14ac:dyDescent="0.25">
      <c r="E162" s="11"/>
      <c r="F162" s="12"/>
      <c r="G162" s="13"/>
      <c r="H162" s="13"/>
      <c r="J162" s="11"/>
      <c r="K162" s="14" t="str">
        <f>IF($A162="","",IF((I162="Sold"),ROUND((J162*F162),2),0))</f>
        <v/>
      </c>
      <c r="L162" s="14" t="str">
        <f>IF($A162="","",IF((I162="Sold"),(J162-K162),0))</f>
        <v/>
      </c>
    </row>
    <row r="163" spans="1:12" x14ac:dyDescent="0.25">
      <c r="E163" s="11"/>
      <c r="F163" s="12"/>
      <c r="G163" s="13"/>
      <c r="H163" s="13"/>
      <c r="J163" s="11"/>
      <c r="K163" s="14" t="str">
        <f>IF($A163="","",IF((I163="Sold"),ROUND((J163*F163),2),0))</f>
        <v/>
      </c>
      <c r="L163" s="14" t="str">
        <f>IF($A163="","",IF((I163="Sold"),(J163-K163),0))</f>
        <v/>
      </c>
    </row>
    <row r="164" spans="1:12" x14ac:dyDescent="0.25">
      <c r="E164" s="11"/>
      <c r="F164" s="12"/>
      <c r="G164" s="13"/>
      <c r="H164" s="13"/>
      <c r="J164" s="11"/>
      <c r="K164" s="14" t="str">
        <f>IF($A164="","",IF((I164="Sold"),ROUND((J164*F164),2),0))</f>
        <v/>
      </c>
      <c r="L164" s="14" t="str">
        <f>IF($A164="","",IF((I164="Sold"),(J164-K164),0))</f>
        <v/>
      </c>
    </row>
    <row r="165" spans="1:12" x14ac:dyDescent="0.25">
      <c r="E165" s="11"/>
      <c r="F165" s="12"/>
      <c r="G165" s="13"/>
      <c r="H165" s="13"/>
      <c r="J165" s="11"/>
      <c r="K165" s="14" t="str">
        <f>IF($A165="","",IF((I165="Sold"),ROUND((J165*F165),2),0))</f>
        <v/>
      </c>
      <c r="L165" s="14" t="str">
        <f>IF($A165="","",IF((I165="Sold"),(J165-K165),0))</f>
        <v/>
      </c>
    </row>
    <row r="166" spans="1:12" x14ac:dyDescent="0.25">
      <c r="E166" s="11"/>
      <c r="F166" s="12"/>
      <c r="G166" s="13"/>
      <c r="H166" s="13"/>
      <c r="J166" s="11"/>
      <c r="K166" s="14" t="str">
        <f>IF($A166="","",IF((I166="Sold"),ROUND((J166*F166),2),0))</f>
        <v/>
      </c>
      <c r="L166" s="14" t="str">
        <f>IF($A166="","",IF((I166="Sold"),(J166-K166),0))</f>
        <v/>
      </c>
    </row>
    <row r="167" spans="1:12" x14ac:dyDescent="0.25">
      <c r="E167" s="11"/>
      <c r="F167" s="12"/>
      <c r="G167" s="13"/>
      <c r="H167" s="13"/>
      <c r="J167" s="11"/>
      <c r="K167" s="14" t="str">
        <f>IF($A167="","",IF((I167="Sold"),ROUND((J167*F167),2),0))</f>
        <v/>
      </c>
      <c r="L167" s="14" t="str">
        <f>IF($A167="","",IF((I167="Sold"),(J167-K167),0))</f>
        <v/>
      </c>
    </row>
    <row r="168" spans="1:12" x14ac:dyDescent="0.25">
      <c r="E168" s="11"/>
      <c r="F168" s="12"/>
      <c r="G168" s="13"/>
      <c r="H168" s="13"/>
      <c r="J168" s="11"/>
      <c r="K168" s="14" t="str">
        <f>IF($A168="","",IF((I168="Sold"),ROUND((J168*F168),2),0))</f>
        <v/>
      </c>
      <c r="L168" s="14" t="str">
        <f>IF($A168="","",IF((I168="Sold"),(J168-K168),0))</f>
        <v/>
      </c>
    </row>
    <row r="169" spans="1:12" x14ac:dyDescent="0.25">
      <c r="E169" s="11"/>
      <c r="F169" s="12"/>
      <c r="G169" s="13"/>
      <c r="H169" s="13"/>
      <c r="J169" s="11"/>
      <c r="K169" s="14" t="str">
        <f>IF($A169="","",IF((I169="Sold"),ROUND((J169*F169),2),0))</f>
        <v/>
      </c>
      <c r="L169" s="14" t="str">
        <f>IF($A169="","",IF((I169="Sold"),(J169-K169),0))</f>
        <v/>
      </c>
    </row>
    <row r="170" spans="1:12" x14ac:dyDescent="0.25">
      <c r="E170" s="11"/>
      <c r="F170" s="12"/>
      <c r="G170" s="13"/>
      <c r="H170" s="13"/>
      <c r="J170" s="11"/>
      <c r="K170" s="14" t="str">
        <f>IF($A170="","",IF((I170="Sold"),ROUND((J170*F170),2),0))</f>
        <v/>
      </c>
      <c r="L170" s="14" t="str">
        <f>IF($A170="","",IF((I170="Sold"),(J170-K170),0))</f>
        <v/>
      </c>
    </row>
    <row r="171" spans="1:12" x14ac:dyDescent="0.25">
      <c r="E171" s="11"/>
      <c r="F171" s="12"/>
      <c r="G171" s="13"/>
      <c r="H171" s="13"/>
      <c r="J171" s="11"/>
      <c r="K171" s="14" t="str">
        <f>IF($A171="","",IF((I171="Sold"),ROUND((J171*F171),2),0))</f>
        <v/>
      </c>
      <c r="L171" s="14" t="str">
        <f>IF($A171="","",IF((I171="Sold"),(J171-K171),0))</f>
        <v/>
      </c>
    </row>
    <row r="172" spans="1:12" x14ac:dyDescent="0.25">
      <c r="E172" s="11"/>
      <c r="F172" s="12"/>
      <c r="G172" s="13"/>
      <c r="H172" s="13"/>
      <c r="J172" s="11"/>
      <c r="K172" s="14" t="str">
        <f>IF($A172="","",IF((I172="Sold"),ROUND((J172*F172),2),0))</f>
        <v/>
      </c>
      <c r="L172" s="14" t="str">
        <f>IF($A172="","",IF((I172="Sold"),(J172-K172),0))</f>
        <v/>
      </c>
    </row>
    <row r="173" spans="1:12" x14ac:dyDescent="0.25">
      <c r="E173" s="11"/>
      <c r="F173" s="12"/>
      <c r="G173" s="13"/>
      <c r="H173" s="13"/>
      <c r="J173" s="11"/>
      <c r="K173" s="14" t="str">
        <f>IF($A173="","",IF((I173="Sold"),ROUND((J173*F173),2),0))</f>
        <v/>
      </c>
      <c r="L173" s="14" t="str">
        <f>IF($A173="","",IF((I173="Sold"),(J173-K173),0))</f>
        <v/>
      </c>
    </row>
    <row r="174" spans="1:12" x14ac:dyDescent="0.25">
      <c r="E174" s="11"/>
      <c r="F174" s="12"/>
      <c r="G174" s="13"/>
      <c r="H174" s="13"/>
      <c r="J174" s="11"/>
      <c r="K174" s="14" t="str">
        <f>IF($A174="","",IF((I174="Sold"),ROUND((J174*F174),2),0))</f>
        <v/>
      </c>
      <c r="L174" s="14" t="str">
        <f>IF($A174="","",IF((I174="Sold"),(J174-K174),0))</f>
        <v/>
      </c>
    </row>
    <row r="175" spans="1:12" x14ac:dyDescent="0.25">
      <c r="E175" s="11"/>
      <c r="F175" s="12"/>
      <c r="G175" s="13"/>
      <c r="H175" s="13"/>
      <c r="J175" s="11"/>
      <c r="K175" s="14" t="str">
        <f>IF($A175="","",IF((I175="Sold"),ROUND((J175*F175),2),0))</f>
        <v/>
      </c>
      <c r="L175" s="14" t="str">
        <f>IF($A175="","",IF((I175="Sold"),(J175-K175),0))</f>
        <v/>
      </c>
    </row>
    <row r="176" spans="1:12" x14ac:dyDescent="0.25">
      <c r="E176" s="11"/>
      <c r="F176" s="12"/>
      <c r="G176" s="13"/>
      <c r="H176" s="13"/>
      <c r="J176" s="11"/>
      <c r="K176" s="14" t="str">
        <f>IF($A176="","",IF((I176="Sold"),ROUND((J176*F176),2),0))</f>
        <v/>
      </c>
      <c r="L176" s="14" t="str">
        <f>IF($A176="","",IF((I176="Sold"),(J176-K176),0))</f>
        <v/>
      </c>
    </row>
    <row r="177" spans="1:12" x14ac:dyDescent="0.25">
      <c r="E177" s="11"/>
      <c r="F177" s="12"/>
      <c r="G177" s="13"/>
      <c r="H177" s="13"/>
      <c r="J177" s="11"/>
      <c r="K177" s="14" t="str">
        <f>IF($A177="","",IF((I177="Sold"),ROUND((J177*F177),2),0))</f>
        <v/>
      </c>
      <c r="L177" s="14" t="str">
        <f>IF($A177="","",IF((I177="Sold"),(J177-K177),0))</f>
        <v/>
      </c>
    </row>
    <row r="178" spans="1:12" x14ac:dyDescent="0.25">
      <c r="E178" s="11"/>
      <c r="F178" s="12"/>
      <c r="G178" s="13"/>
      <c r="H178" s="13"/>
      <c r="J178" s="11"/>
      <c r="K178" s="14" t="str">
        <f>IF($A178="","",IF((I178="Sold"),ROUND((J178*F178),2),0))</f>
        <v/>
      </c>
      <c r="L178" s="14" t="str">
        <f>IF($A178="","",IF((I178="Sold"),(J178-K178),0))</f>
        <v/>
      </c>
    </row>
    <row r="179" spans="1:12" x14ac:dyDescent="0.25">
      <c r="E179" s="11"/>
      <c r="F179" s="12"/>
      <c r="G179" s="13"/>
      <c r="H179" s="13"/>
      <c r="J179" s="11"/>
      <c r="K179" s="14" t="str">
        <f>IF($A179="","",IF((I179="Sold"),ROUND((J179*F179),2),0))</f>
        <v/>
      </c>
      <c r="L179" s="14" t="str">
        <f>IF($A179="","",IF((I179="Sold"),(J179-K179),0))</f>
        <v/>
      </c>
    </row>
    <row r="180" spans="1:12" x14ac:dyDescent="0.25">
      <c r="E180" s="11"/>
      <c r="F180" s="12"/>
      <c r="G180" s="13"/>
      <c r="H180" s="13"/>
      <c r="J180" s="11"/>
      <c r="K180" s="14" t="str">
        <f>IF($A180="","",IF((I180="Sold"),ROUND((J180*F180),2),0))</f>
        <v/>
      </c>
      <c r="L180" s="14" t="str">
        <f>IF($A180="","",IF((I180="Sold"),(J180-K180),0))</f>
        <v/>
      </c>
    </row>
    <row r="181" spans="1:12" x14ac:dyDescent="0.25">
      <c r="E181" s="11"/>
      <c r="F181" s="12"/>
      <c r="G181" s="13"/>
      <c r="H181" s="13"/>
      <c r="J181" s="11"/>
      <c r="K181" s="14" t="str">
        <f>IF($A181="","",IF((I181="Sold"),ROUND((J181*F181),2),0))</f>
        <v/>
      </c>
      <c r="L181" s="14" t="str">
        <f>IF($A181="","",IF((I181="Sold"),(J181-K181),0))</f>
        <v/>
      </c>
    </row>
    <row r="182" spans="1:12" x14ac:dyDescent="0.25">
      <c r="E182" s="11"/>
      <c r="F182" s="12"/>
      <c r="G182" s="13"/>
      <c r="H182" s="13"/>
      <c r="J182" s="11"/>
      <c r="K182" s="14" t="str">
        <f>IF($A182="","",IF((I182="Sold"),ROUND((J182*F182),2),0))</f>
        <v/>
      </c>
      <c r="L182" s="14" t="str">
        <f>IF($A182="","",IF((I182="Sold"),(J182-K182),0))</f>
        <v/>
      </c>
    </row>
    <row r="183" spans="1:12" x14ac:dyDescent="0.25">
      <c r="E183" s="11"/>
      <c r="F183" s="12"/>
      <c r="G183" s="13"/>
      <c r="H183" s="13"/>
      <c r="J183" s="11"/>
      <c r="K183" s="14" t="str">
        <f>IF($A183="","",IF((I183="Sold"),ROUND((J183*F183),2),0))</f>
        <v/>
      </c>
      <c r="L183" s="14" t="str">
        <f>IF($A183="","",IF((I183="Sold"),(J183-K183),0))</f>
        <v/>
      </c>
    </row>
    <row r="184" spans="1:12" x14ac:dyDescent="0.25">
      <c r="E184" s="11"/>
      <c r="F184" s="12"/>
      <c r="G184" s="13"/>
      <c r="H184" s="13"/>
      <c r="J184" s="11"/>
      <c r="K184" s="14" t="str">
        <f>IF($A184="","",IF((I184="Sold"),ROUND((J184*F184),2),0))</f>
        <v/>
      </c>
      <c r="L184" s="14" t="str">
        <f>IF($A184="","",IF((I184="Sold"),(J184-K184),0))</f>
        <v/>
      </c>
    </row>
    <row r="185" spans="1:12" x14ac:dyDescent="0.25">
      <c r="E185" s="11"/>
      <c r="F185" s="12"/>
      <c r="G185" s="13"/>
      <c r="H185" s="13"/>
      <c r="J185" s="11"/>
      <c r="K185" s="14" t="str">
        <f>IF($A185="","",IF((I185="Sold"),ROUND((J185*F185),2),0))</f>
        <v/>
      </c>
      <c r="L185" s="14" t="str">
        <f>IF($A185="","",IF((I185="Sold"),(J185-K185),0))</f>
        <v/>
      </c>
    </row>
    <row r="186" spans="1:12" x14ac:dyDescent="0.25">
      <c r="E186" s="11"/>
      <c r="F186" s="12"/>
      <c r="G186" s="13"/>
      <c r="H186" s="13"/>
      <c r="J186" s="11"/>
      <c r="K186" s="14" t="str">
        <f>IF($A186="","",IF((I186="Sold"),ROUND((J186*F186),2),0))</f>
        <v/>
      </c>
      <c r="L186" s="14" t="str">
        <f>IF($A186="","",IF((I186="Sold"),(J186-K186),0))</f>
        <v/>
      </c>
    </row>
    <row r="187" spans="1:12" x14ac:dyDescent="0.25">
      <c r="E187" s="11"/>
      <c r="F187" s="12"/>
      <c r="G187" s="13"/>
      <c r="H187" s="13"/>
      <c r="J187" s="11"/>
      <c r="K187" s="14" t="str">
        <f>IF($A187="","",IF((I187="Sold"),ROUND((J187*F187),2),0))</f>
        <v/>
      </c>
      <c r="L187" s="14" t="str">
        <f>IF($A187="","",IF((I187="Sold"),(J187-K187),0))</f>
        <v/>
      </c>
    </row>
    <row r="188" spans="1:12" x14ac:dyDescent="0.25">
      <c r="E188" s="11"/>
      <c r="F188" s="12"/>
      <c r="G188" s="13"/>
      <c r="H188" s="13"/>
      <c r="J188" s="11"/>
      <c r="K188" s="14" t="str">
        <f>IF($A188="","",IF((I188="Sold"),ROUND((J188*F188),2),0))</f>
        <v/>
      </c>
      <c r="L188" s="14" t="str">
        <f>IF($A188="","",IF((I188="Sold"),(J188-K188),0))</f>
        <v/>
      </c>
    </row>
    <row r="189" spans="1:12" x14ac:dyDescent="0.25">
      <c r="E189" s="11"/>
      <c r="F189" s="12"/>
      <c r="G189" s="13"/>
      <c r="H189" s="13"/>
      <c r="J189" s="11"/>
      <c r="K189" s="14" t="str">
        <f>IF($A189="","",IF((I189="Sold"),ROUND((J189*F189),2),0))</f>
        <v/>
      </c>
      <c r="L189" s="14" t="str">
        <f>IF($A189="","",IF((I189="Sold"),(J189-K189),0))</f>
        <v/>
      </c>
    </row>
    <row r="190" spans="1:12" x14ac:dyDescent="0.25">
      <c r="E190" s="11"/>
      <c r="F190" s="12"/>
      <c r="G190" s="13"/>
      <c r="H190" s="13"/>
      <c r="J190" s="11"/>
      <c r="K190" s="14" t="str">
        <f>IF($A190="","",IF((I190="Sold"),ROUND((J190*F190),2),0))</f>
        <v/>
      </c>
      <c r="L190" s="14" t="str">
        <f>IF($A190="","",IF((I190="Sold"),(J190-K190),0))</f>
        <v/>
      </c>
    </row>
    <row r="191" spans="1:12" x14ac:dyDescent="0.25">
      <c r="E191" s="11"/>
      <c r="F191" s="12"/>
      <c r="G191" s="13"/>
      <c r="H191" s="13"/>
      <c r="J191" s="11"/>
      <c r="K191" s="14" t="str">
        <f>IF($A191="","",IF((I191="Sold"),ROUND((J191*F191),2),0))</f>
        <v/>
      </c>
      <c r="L191" s="14" t="str">
        <f>IF($A191="","",IF((I191="Sold"),(J191-K191),0))</f>
        <v/>
      </c>
    </row>
    <row r="192" spans="1:12" x14ac:dyDescent="0.25">
      <c r="E192" s="11"/>
      <c r="F192" s="12"/>
      <c r="G192" s="13"/>
      <c r="H192" s="13"/>
      <c r="J192" s="11"/>
      <c r="K192" s="14" t="str">
        <f>IF($A192="","",IF((I192="Sold"),ROUND((J192*F192),2),0))</f>
        <v/>
      </c>
      <c r="L192" s="14" t="str">
        <f>IF($A192="","",IF((I192="Sold"),(J192-K192),0))</f>
        <v/>
      </c>
    </row>
    <row r="193" spans="1:12" x14ac:dyDescent="0.25">
      <c r="E193" s="11"/>
      <c r="F193" s="12"/>
      <c r="G193" s="13"/>
      <c r="H193" s="13"/>
      <c r="J193" s="11"/>
      <c r="K193" s="14" t="str">
        <f>IF($A193="","",IF((I193="Sold"),ROUND((J193*F193),2),0))</f>
        <v/>
      </c>
      <c r="L193" s="14" t="str">
        <f>IF($A193="","",IF((I193="Sold"),(J193-K193),0))</f>
        <v/>
      </c>
    </row>
    <row r="194" spans="1:12" x14ac:dyDescent="0.25">
      <c r="E194" s="11"/>
      <c r="F194" s="12"/>
      <c r="G194" s="13"/>
      <c r="H194" s="13"/>
      <c r="J194" s="11"/>
      <c r="K194" s="14" t="str">
        <f>IF($A194="","",IF((I194="Sold"),ROUND((J194*F194),2),0))</f>
        <v/>
      </c>
      <c r="L194" s="14" t="str">
        <f>IF($A194="","",IF((I194="Sold"),(J194-K194),0))</f>
        <v/>
      </c>
    </row>
    <row r="195" spans="1:12" x14ac:dyDescent="0.25">
      <c r="E195" s="11"/>
      <c r="F195" s="12"/>
      <c r="G195" s="13"/>
      <c r="H195" s="13"/>
      <c r="J195" s="11"/>
      <c r="K195" s="14" t="str">
        <f>IF($A195="","",IF((I195="Sold"),ROUND((J195*F195),2),0))</f>
        <v/>
      </c>
      <c r="L195" s="14" t="str">
        <f>IF($A195="","",IF((I195="Sold"),(J195-K195),0))</f>
        <v/>
      </c>
    </row>
    <row r="196" spans="1:12" x14ac:dyDescent="0.25">
      <c r="E196" s="11"/>
      <c r="F196" s="12"/>
      <c r="G196" s="13"/>
      <c r="H196" s="13"/>
      <c r="J196" s="11"/>
      <c r="K196" s="14" t="str">
        <f>IF($A196="","",IF((I196="Sold"),ROUND((J196*F196),2),0))</f>
        <v/>
      </c>
      <c r="L196" s="14" t="str">
        <f>IF($A196="","",IF((I196="Sold"),(J196-K196),0))</f>
        <v/>
      </c>
    </row>
    <row r="197" spans="1:12" x14ac:dyDescent="0.25">
      <c r="E197" s="11"/>
      <c r="F197" s="12"/>
      <c r="G197" s="13"/>
      <c r="H197" s="13"/>
      <c r="J197" s="11"/>
      <c r="K197" s="14" t="str">
        <f>IF($A197="","",IF((I197="Sold"),ROUND((J197*F197),2),0))</f>
        <v/>
      </c>
      <c r="L197" s="14" t="str">
        <f>IF($A197="","",IF((I197="Sold"),(J197-K197),0))</f>
        <v/>
      </c>
    </row>
    <row r="198" spans="1:12" x14ac:dyDescent="0.25">
      <c r="E198" s="11"/>
      <c r="F198" s="12"/>
      <c r="G198" s="13"/>
      <c r="H198" s="13"/>
      <c r="J198" s="11"/>
      <c r="K198" s="14" t="str">
        <f>IF($A198="","",IF((I198="Sold"),ROUND((J198*F198),2),0))</f>
        <v/>
      </c>
      <c r="L198" s="14" t="str">
        <f>IF($A198="","",IF((I198="Sold"),(J198-K198),0))</f>
        <v/>
      </c>
    </row>
    <row r="199" spans="1:12" x14ac:dyDescent="0.25">
      <c r="E199" s="11"/>
      <c r="F199" s="12"/>
      <c r="G199" s="13"/>
      <c r="H199" s="13"/>
      <c r="J199" s="11"/>
      <c r="K199" s="14" t="str">
        <f>IF($A199="","",IF((I199="Sold"),ROUND((J199*F199),2),0))</f>
        <v/>
      </c>
      <c r="L199" s="14" t="str">
        <f>IF($A199="","",IF((I199="Sold"),(J199-K199),0))</f>
        <v/>
      </c>
    </row>
    <row r="200" spans="1:12" x14ac:dyDescent="0.25">
      <c r="E200" s="11"/>
      <c r="F200" s="12"/>
      <c r="G200" s="13"/>
      <c r="H200" s="13"/>
      <c r="J200" s="11"/>
      <c r="K200" s="14" t="str">
        <f>IF($A200="","",IF((I200="Sold"),ROUND((J200*F200),2),0))</f>
        <v/>
      </c>
      <c r="L200" s="14" t="str">
        <f>IF($A200="","",IF((I200="Sold"),(J200-K200),0))</f>
        <v/>
      </c>
    </row>
    <row r="201" spans="1:12" x14ac:dyDescent="0.25">
      <c r="E201" s="11"/>
      <c r="F201" s="12"/>
      <c r="G201" s="13"/>
      <c r="H201" s="13"/>
      <c r="J201" s="11"/>
      <c r="K201" s="14" t="str">
        <f>IF($A201="","",IF((I201="Sold"),ROUND((J201*F201),2),0))</f>
        <v/>
      </c>
      <c r="L201" s="14" t="str">
        <f>IF($A201="","",IF((I201="Sold"),(J201-K201),0))</f>
        <v/>
      </c>
    </row>
  </sheetData>
  <autoFilter ref="A1:L1"/>
  <conditionalFormatting sqref="H2:H201">
    <cfRule type="expression" dxfId="0" priority="1">
      <formula>AND(H2&lt;&gt;"",H2&lt;TODAY(),NOT(OR($I2="Sold",$I2="Returned")))</formula>
    </cfRule>
  </conditionalFormatting>
  <dataValidations count="6"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list" allowBlank="1" showErrorMessage="1" errorTitle="Pick from the list" error="Choose one of: On view, In storage, On hold, Sold, Returned" sqref="I2:I201">
      <formula1>"On view,In storage,On hold,Sold,Returned"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44</v>
      </c>
      <c r="B1" s="15" t="s">
        <v>45</v>
      </c>
      <c r="C1" s="15" t="s">
        <v>46</v>
      </c>
    </row>
    <row r="2" spans="1:3" x14ac:dyDescent="0.25">
      <c r="A2" s="16" t="s">
        <v>47</v>
      </c>
      <c r="B2" s="17"/>
      <c r="C2" s="17"/>
    </row>
    <row r="3" spans="1:2" x14ac:dyDescent="0.25">
      <c r="A3" t="s">
        <v>48</v>
      </c>
      <c r="B3" s="18">
        <f>COUNTA('Consigned works'!$A$2:$A$201)</f>
        <v>4</v>
      </c>
    </row>
    <row r="4" spans="1:2" x14ac:dyDescent="0.25">
      <c r="A4" t="s">
        <v>49</v>
      </c>
      <c r="B4" s="18">
        <f>COUNTIFS('Consigned works'!$H$2:$H$201,("&lt;"&amp;TODAY()),'Consigned works'!$I$2:$I$201,"&lt;&gt;Sold",'Consigned works'!$I$2:$I$201,"&lt;&gt;Returned")</f>
        <v>1</v>
      </c>
    </row>
    <row r="5" spans="1:3" x14ac:dyDescent="0.25">
      <c r="A5" s="16" t="s">
        <v>50</v>
      </c>
      <c r="B5" s="17"/>
      <c r="C5" s="17"/>
    </row>
    <row r="6" spans="1:2" x14ac:dyDescent="0.25">
      <c r="A6" t="s">
        <v>51</v>
      </c>
      <c r="B6" s="18">
        <f>COUNTIF('Consigned works'!$I$2:$I$201,"On view")</f>
        <v>2</v>
      </c>
    </row>
    <row r="7" spans="1:2" x14ac:dyDescent="0.25">
      <c r="A7" t="s">
        <v>52</v>
      </c>
      <c r="B7" s="18">
        <f>COUNTIF('Consigned works'!$I$2:$I$201,"In storage")</f>
        <v>1</v>
      </c>
    </row>
    <row r="8" spans="1:2" x14ac:dyDescent="0.25">
      <c r="A8" t="s">
        <v>53</v>
      </c>
      <c r="B8" s="18">
        <f>COUNTIF('Consigned works'!$I$2:$I$201,"On hold")</f>
        <v>0</v>
      </c>
    </row>
    <row r="9" spans="1:2" x14ac:dyDescent="0.25">
      <c r="A9" t="s">
        <v>54</v>
      </c>
      <c r="B9" s="18">
        <f>COUNTIF('Consigned works'!$I$2:$I$201,"Sold")</f>
        <v>1</v>
      </c>
    </row>
    <row r="10" spans="1:2" x14ac:dyDescent="0.25">
      <c r="A10" t="s">
        <v>55</v>
      </c>
      <c r="B10" s="18">
        <f>COUNTIF('Consigned works'!$I$2:$I$201,"Returned")</f>
        <v>0</v>
      </c>
    </row>
    <row r="11" spans="1:3" x14ac:dyDescent="0.25">
      <c r="A11" s="16" t="s">
        <v>56</v>
      </c>
      <c r="B11" s="17"/>
      <c r="C11" s="17"/>
    </row>
    <row r="12" spans="1:2" x14ac:dyDescent="0.25">
      <c r="A12" t="s">
        <v>57</v>
      </c>
      <c r="B12" s="19">
        <f>SUM('Consigned works'!$J$2:$J$201)</f>
        <v>1100</v>
      </c>
    </row>
    <row r="13" spans="1:2" x14ac:dyDescent="0.25">
      <c r="A13" t="s">
        <v>58</v>
      </c>
      <c r="B13" s="19">
        <f>SUM('Consigned works'!$K$2:$K$201)</f>
        <v>550</v>
      </c>
    </row>
    <row r="14" spans="1:2" x14ac:dyDescent="0.25">
      <c r="A14" t="s">
        <v>59</v>
      </c>
      <c r="B14" s="19">
        <f>SUM('Consigned works'!$L$2:$L$201)</f>
        <v>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Consigned works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