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a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<sst xmlns="http://schemas.openxmlformats.org/spreadsheetml/2006/main" count="55" uniqueCount="53">
  <si>
    <t>Food Hall Lease Tracker</t>
  </si>
  <si>
    <t>A free lease tracker for food halls: track stall lease terms, renewals, and deposits with expiring-soon flags in Sheets or Excel.</t>
  </si>
  <si>
    <t>Quick start</t>
  </si>
  <si>
    <t>Open the Leases tab and replace the sample rows with your own — one row per entry. Formulas fill in automatically for new rows.</t>
  </si>
  <si>
    <t>Enter each lease's dates, base rent and escalation; Current rent applies the escalation for each full lease year.</t>
  </si>
  <si>
    <t>Renewal notice due turns red if the date passes without a decision; Months left goes amber in the last 3 months.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</si>
  <si>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</si>
  <si>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</si>
  <si>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</si>
  <si>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</si>
  <si>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</si>
  <si>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</si>
  <si>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</si>
  <si>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</si>
  <si>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Stall</t>
  </si>
  <si>
    <t>Vendor</t>
  </si>
  <si>
    <t>Lease start</t>
  </si>
  <si>
    <t>Lease end</t>
  </si>
  <si>
    <t>Base rent (monthly)</t>
  </si>
  <si>
    <t>Annual escalation</t>
  </si>
  <si>
    <t>Security deposit</t>
  </si>
  <si>
    <t>Renewal notice due</t>
  </si>
  <si>
    <t>Status</t>
  </si>
  <si>
    <t>Current rent</t>
  </si>
  <si>
    <t>Months left</t>
  </si>
  <si>
    <t>A1</t>
  </si>
  <si>
    <t>Fire &amp; Rice</t>
  </si>
  <si>
    <t>Active</t>
  </si>
  <si>
    <t>A2</t>
  </si>
  <si>
    <t>Verde Tamales</t>
  </si>
  <si>
    <t>Renewal offered</t>
  </si>
  <si>
    <t>B1</t>
  </si>
  <si>
    <t>Sweet Tooth</t>
  </si>
  <si>
    <t>B2</t>
  </si>
  <si>
    <t>Coastal Juice</t>
  </si>
  <si>
    <t>Not renewing</t>
  </si>
  <si>
    <t>C1</t>
  </si>
  <si>
    <t>Pho Real</t>
  </si>
  <si>
    <t>Item</t>
  </si>
  <si>
    <t>Value</t>
  </si>
  <si>
    <t>Notes</t>
  </si>
  <si>
    <t>Overview</t>
  </si>
  <si>
    <t>Entries</t>
  </si>
  <si>
    <t>Overdue (renewal notice due)</t>
  </si>
  <si>
    <t>By status</t>
  </si>
  <si>
    <t>Status: Active</t>
  </si>
  <si>
    <t>Status: Renewal offered</t>
  </si>
  <si>
    <t>Status: Renewed</t>
  </si>
  <si>
    <t>Status: Not renewing</t>
  </si>
  <si>
    <t>Totals</t>
  </si>
  <si>
    <t>Total base rent (monthly)</t>
  </si>
  <si>
    <t>Total security deposit</t>
  </si>
  <si>
    <t>Total current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</si>
</sst>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4" customWidth="1"/>
    <col min="5" max="5" width="22" customWidth="1"/>
    <col min="6" max="6" width="20" customWidth="1"/>
    <col min="7" max="7" width="19" customWidth="1"/>
    <col min="8" max="8" width="21" customWidth="1"/>
    <col min="9" max="9" width="16" customWidth="1"/>
    <col min="10" max="10" width="15" customWidth="1"/>
    <col min="11" max="11" width="1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s="11">
        <v>45548</v>
      </c>
      <c r="D2" s="11">
        <v>46643</v>
      </c>
      <c r="E2" s="12">
        <v>3800</v>
      </c>
      <c r="F2" s="13">
        <v>0.03</v>
      </c>
      <c r="G2" s="12">
        <v>7600</v>
      </c>
      <c r="H2" s="11">
        <v>46553</v>
      </c>
      <c r="I2" t="s">
        <v>27</v>
      </c>
      <c r="J2" s="14">
        <f>IF($A2="","",ROUND((E2*((1+F2)^MAX(0,ROUNDDOWN(((TODAY()-C2)/365),0)))),2))</f>
        <v>4031.42</v>
      </c>
      <c r="K2" s="15">
        <f>IF($A2="","",MAX(0,ROUND(((D2-TODAY())/30.4),0)))</f>
        <v>11</v>
      </c>
    </row>
    <row r="3" spans="1:11" x14ac:dyDescent="0.25">
      <c r="A3" t="s">
        <v>28</v>
      </c>
      <c r="B3" t="s">
        <v>29</v>
      </c>
      <c r="C3" s="11">
        <v>45258</v>
      </c>
      <c r="D3" s="11">
        <v>46353</v>
      </c>
      <c r="E3" s="12">
        <v>3200</v>
      </c>
      <c r="F3" s="13">
        <v>0.03</v>
      </c>
      <c r="G3" s="12">
        <v>6400</v>
      </c>
      <c r="H3" s="11">
        <v>46263</v>
      </c>
      <c r="I3" t="s">
        <v>30</v>
      </c>
      <c r="J3" s="14">
        <f>IF($A3="","",ROUND((E3*((1+F3)^MAX(0,ROUNDDOWN(((TODAY()-C3)/365),0)))),2))</f>
        <v>3394.88</v>
      </c>
      <c r="K3" s="15">
        <f>IF($A3="","",MAX(0,ROUND(((D3-TODAY())/30.4),0)))</f>
        <v>2</v>
      </c>
    </row>
    <row r="4" spans="1:11" x14ac:dyDescent="0.25">
      <c r="A4" t="s">
        <v>31</v>
      </c>
      <c r="B4" t="s">
        <v>32</v>
      </c>
      <c r="C4" s="11">
        <v>45908</v>
      </c>
      <c r="D4" s="11">
        <v>47003</v>
      </c>
      <c r="E4" s="12">
        <v>2900</v>
      </c>
      <c r="F4" s="13">
        <v>0.025</v>
      </c>
      <c r="G4" s="12">
        <v>5800</v>
      </c>
      <c r="H4" s="11">
        <v>46913</v>
      </c>
      <c r="I4" t="s">
        <v>27</v>
      </c>
      <c r="J4" s="14">
        <f>IF($A4="","",ROUND((E4*((1+F4)^MAX(0,ROUNDDOWN(((TODAY()-C4)/365),0)))),2))</f>
        <v>2972.5</v>
      </c>
      <c r="K4" s="15">
        <f>IF($A4="","",MAX(0,ROUND(((D4-TODAY())/30.4),0)))</f>
        <v>23</v>
      </c>
    </row>
    <row r="5" spans="1:11" x14ac:dyDescent="0.25">
      <c r="A5" t="s">
        <v>33</v>
      </c>
      <c r="B5" t="s">
        <v>34</v>
      </c>
      <c r="C5" s="11">
        <v>45228</v>
      </c>
      <c r="D5" s="11">
        <v>46323</v>
      </c>
      <c r="E5" s="12">
        <v>2600</v>
      </c>
      <c r="F5" s="13">
        <v>0.03</v>
      </c>
      <c r="G5" s="12">
        <v>5200</v>
      </c>
      <c r="H5" s="11">
        <v>46233</v>
      </c>
      <c r="I5" t="s">
        <v>35</v>
      </c>
      <c r="J5" s="14">
        <f>IF($A5="","",ROUND((E5*((1+F5)^MAX(0,ROUNDDOWN(((TODAY()-C5)/365),0)))),2))</f>
        <v>2758.34</v>
      </c>
      <c r="K5" s="15">
        <f>IF($A5="","",MAX(0,ROUND(((D5-TODAY())/30.4),0)))</f>
        <v>1</v>
      </c>
    </row>
    <row r="6" spans="1:11" x14ac:dyDescent="0.25">
      <c r="A6" t="s">
        <v>36</v>
      </c>
      <c r="B6" t="s">
        <v>37</v>
      </c>
      <c r="C6" s="11">
        <v>46108</v>
      </c>
      <c r="D6" s="11">
        <v>47203</v>
      </c>
      <c r="E6" s="12">
        <v>4100</v>
      </c>
      <c r="F6" s="13">
        <v>0.03</v>
      </c>
      <c r="G6" s="12">
        <v>8200</v>
      </c>
      <c r="H6" s="11">
        <v>47113</v>
      </c>
      <c r="I6" t="s">
        <v>27</v>
      </c>
      <c r="J6" s="14">
        <f>IF($A6="","",ROUND((E6*((1+F6)^MAX(0,ROUNDDOWN(((TODAY()-C6)/365),0)))),2))</f>
        <v>4100</v>
      </c>
      <c r="K6" s="15">
        <f>IF($A6="","",MAX(0,ROUND(((D6-TODAY())/30.4),0)))</f>
        <v>29</v>
      </c>
    </row>
    <row r="7" spans="1:11" x14ac:dyDescent="0.25">
      <c r="C7" s="11"/>
      <c r="D7" s="11"/>
      <c r="E7" s="12"/>
      <c r="F7" s="13"/>
      <c r="G7" s="12"/>
      <c r="H7" s="11"/>
      <c r="J7" s="14" t="str">
        <f>IF($A7="","",ROUND((E7*((1+F7)^MAX(0,ROUNDDOWN(((TODAY()-C7)/365),0)))),2))</f>
        <v/>
      </c>
      <c r="K7" s="15" t="str">
        <f>IF($A7="","",MAX(0,ROUND(((D7-TODAY())/30.4),0)))</f>
        <v/>
      </c>
    </row>
    <row r="8" spans="1:11" x14ac:dyDescent="0.25">
      <c r="C8" s="11"/>
      <c r="D8" s="11"/>
      <c r="E8" s="12"/>
      <c r="F8" s="13"/>
      <c r="G8" s="12"/>
      <c r="H8" s="11"/>
      <c r="J8" s="14" t="str">
        <f>IF($A8="","",ROUND((E8*((1+F8)^MAX(0,ROUNDDOWN(((TODAY()-C8)/365),0)))),2))</f>
        <v/>
      </c>
      <c r="K8" s="15" t="str">
        <f>IF($A8="","",MAX(0,ROUND(((D8-TODAY())/30.4),0)))</f>
        <v/>
      </c>
    </row>
    <row r="9" spans="1:11" x14ac:dyDescent="0.25">
      <c r="C9" s="11"/>
      <c r="D9" s="11"/>
      <c r="E9" s="12"/>
      <c r="F9" s="13"/>
      <c r="G9" s="12"/>
      <c r="H9" s="11"/>
      <c r="J9" s="14" t="str">
        <f>IF($A9="","",ROUND((E9*((1+F9)^MAX(0,ROUNDDOWN(((TODAY()-C9)/365),0)))),2))</f>
        <v/>
      </c>
      <c r="K9" s="15" t="str">
        <f>IF($A9="","",MAX(0,ROUND(((D9-TODAY())/30.4),0)))</f>
        <v/>
      </c>
    </row>
    <row r="10" spans="1:11" x14ac:dyDescent="0.25">
      <c r="C10" s="11"/>
      <c r="D10" s="11"/>
      <c r="E10" s="12"/>
      <c r="F10" s="13"/>
      <c r="G10" s="12"/>
      <c r="H10" s="11"/>
      <c r="J10" s="14" t="str">
        <f>IF($A10="","",ROUND((E10*((1+F10)^MAX(0,ROUNDDOWN(((TODAY()-C10)/365),0)))),2))</f>
        <v/>
      </c>
      <c r="K10" s="15" t="str">
        <f>IF($A10="","",MAX(0,ROUND(((D10-TODAY())/30.4),0)))</f>
        <v/>
      </c>
    </row>
    <row r="11" spans="1:11" x14ac:dyDescent="0.25">
      <c r="C11" s="11"/>
      <c r="D11" s="11"/>
      <c r="E11" s="12"/>
      <c r="F11" s="13"/>
      <c r="G11" s="12"/>
      <c r="H11" s="11"/>
      <c r="J11" s="14" t="str">
        <f>IF($A11="","",ROUND((E11*((1+F11)^MAX(0,ROUNDDOWN(((TODAY()-C11)/365),0)))),2))</f>
        <v/>
      </c>
      <c r="K11" s="15" t="str">
        <f>IF($A11="","",MAX(0,ROUND(((D11-TODAY())/30.4),0)))</f>
        <v/>
      </c>
    </row>
    <row r="12" spans="1:11" x14ac:dyDescent="0.25">
      <c r="C12" s="11"/>
      <c r="D12" s="11"/>
      <c r="E12" s="12"/>
      <c r="F12" s="13"/>
      <c r="G12" s="12"/>
      <c r="H12" s="11"/>
      <c r="J12" s="14" t="str">
        <f>IF($A12="","",ROUND((E12*((1+F12)^MAX(0,ROUNDDOWN(((TODAY()-C12)/365),0)))),2))</f>
        <v/>
      </c>
      <c r="K12" s="15" t="str">
        <f>IF($A12="","",MAX(0,ROUND(((D12-TODAY())/30.4),0)))</f>
        <v/>
      </c>
    </row>
    <row r="13" spans="1:11" x14ac:dyDescent="0.25">
      <c r="C13" s="11"/>
      <c r="D13" s="11"/>
      <c r="E13" s="12"/>
      <c r="F13" s="13"/>
      <c r="G13" s="12"/>
      <c r="H13" s="11"/>
      <c r="J13" s="14" t="str">
        <f>IF($A13="","",ROUND((E13*((1+F13)^MAX(0,ROUNDDOWN(((TODAY()-C13)/365),0)))),2))</f>
        <v/>
      </c>
      <c r="K13" s="15" t="str">
        <f>IF($A13="","",MAX(0,ROUND(((D13-TODAY())/30.4),0)))</f>
        <v/>
      </c>
    </row>
    <row r="14" spans="1:11" x14ac:dyDescent="0.25">
      <c r="C14" s="11"/>
      <c r="D14" s="11"/>
      <c r="E14" s="12"/>
      <c r="F14" s="13"/>
      <c r="G14" s="12"/>
      <c r="H14" s="11"/>
      <c r="J14" s="14" t="str">
        <f>IF($A14="","",ROUND((E14*((1+F14)^MAX(0,ROUNDDOWN(((TODAY()-C14)/365),0)))),2))</f>
        <v/>
      </c>
      <c r="K14" s="15" t="str">
        <f>IF($A14="","",MAX(0,ROUND(((D14-TODAY())/30.4),0)))</f>
        <v/>
      </c>
    </row>
    <row r="15" spans="1:11" x14ac:dyDescent="0.25">
      <c r="C15" s="11"/>
      <c r="D15" s="11"/>
      <c r="E15" s="12"/>
      <c r="F15" s="13"/>
      <c r="G15" s="12"/>
      <c r="H15" s="11"/>
      <c r="J15" s="14" t="str">
        <f>IF($A15="","",ROUND((E15*((1+F15)^MAX(0,ROUNDDOWN(((TODAY()-C15)/365),0)))),2))</f>
        <v/>
      </c>
      <c r="K15" s="15" t="str">
        <f>IF($A15="","",MAX(0,ROUND(((D15-TODAY())/30.4),0)))</f>
        <v/>
      </c>
    </row>
    <row r="16" spans="1:11" x14ac:dyDescent="0.25">
      <c r="C16" s="11"/>
      <c r="D16" s="11"/>
      <c r="E16" s="12"/>
      <c r="F16" s="13"/>
      <c r="G16" s="12"/>
      <c r="H16" s="11"/>
      <c r="J16" s="14" t="str">
        <f>IF($A16="","",ROUND((E16*((1+F16)^MAX(0,ROUNDDOWN(((TODAY()-C16)/365),0)))),2))</f>
        <v/>
      </c>
      <c r="K16" s="15" t="str">
        <f>IF($A16="","",MAX(0,ROUND(((D16-TODAY())/30.4),0)))</f>
        <v/>
      </c>
    </row>
    <row r="17" spans="1:11" x14ac:dyDescent="0.25">
      <c r="C17" s="11"/>
      <c r="D17" s="11"/>
      <c r="E17" s="12"/>
      <c r="F17" s="13"/>
      <c r="G17" s="12"/>
      <c r="H17" s="11"/>
      <c r="J17" s="14" t="str">
        <f>IF($A17="","",ROUND((E17*((1+F17)^MAX(0,ROUNDDOWN(((TODAY()-C17)/365),0)))),2))</f>
        <v/>
      </c>
      <c r="K17" s="15" t="str">
        <f>IF($A17="","",MAX(0,ROUND(((D17-TODAY())/30.4),0)))</f>
        <v/>
      </c>
    </row>
    <row r="18" spans="1:11" x14ac:dyDescent="0.25">
      <c r="C18" s="11"/>
      <c r="D18" s="11"/>
      <c r="E18" s="12"/>
      <c r="F18" s="13"/>
      <c r="G18" s="12"/>
      <c r="H18" s="11"/>
      <c r="J18" s="14" t="str">
        <f>IF($A18="","",ROUND((E18*((1+F18)^MAX(0,ROUNDDOWN(((TODAY()-C18)/365),0)))),2))</f>
        <v/>
      </c>
      <c r="K18" s="15" t="str">
        <f>IF($A18="","",MAX(0,ROUND(((D18-TODAY())/30.4),0)))</f>
        <v/>
      </c>
    </row>
    <row r="19" spans="1:11" x14ac:dyDescent="0.25">
      <c r="C19" s="11"/>
      <c r="D19" s="11"/>
      <c r="E19" s="12"/>
      <c r="F19" s="13"/>
      <c r="G19" s="12"/>
      <c r="H19" s="11"/>
      <c r="J19" s="14" t="str">
        <f>IF($A19="","",ROUND((E19*((1+F19)^MAX(0,ROUNDDOWN(((TODAY()-C19)/365),0)))),2))</f>
        <v/>
      </c>
      <c r="K19" s="15" t="str">
        <f>IF($A19="","",MAX(0,ROUND(((D19-TODAY())/30.4),0)))</f>
        <v/>
      </c>
    </row>
    <row r="20" spans="1:11" x14ac:dyDescent="0.25">
      <c r="C20" s="11"/>
      <c r="D20" s="11"/>
      <c r="E20" s="12"/>
      <c r="F20" s="13"/>
      <c r="G20" s="12"/>
      <c r="H20" s="11"/>
      <c r="J20" s="14" t="str">
        <f>IF($A20="","",ROUND((E20*((1+F20)^MAX(0,ROUNDDOWN(((TODAY()-C20)/365),0)))),2))</f>
        <v/>
      </c>
      <c r="K20" s="15" t="str">
        <f>IF($A20="","",MAX(0,ROUND(((D20-TODAY())/30.4),0)))</f>
        <v/>
      </c>
    </row>
    <row r="21" spans="1:11" x14ac:dyDescent="0.25">
      <c r="C21" s="11"/>
      <c r="D21" s="11"/>
      <c r="E21" s="12"/>
      <c r="F21" s="13"/>
      <c r="G21" s="12"/>
      <c r="H21" s="11"/>
      <c r="J21" s="14" t="str">
        <f>IF($A21="","",ROUND((E21*((1+F21)^MAX(0,ROUNDDOWN(((TODAY()-C21)/365),0)))),2))</f>
        <v/>
      </c>
      <c r="K21" s="15" t="str">
        <f>IF($A21="","",MAX(0,ROUND(((D21-TODAY())/30.4),0)))</f>
        <v/>
      </c>
    </row>
    <row r="22" spans="1:11" x14ac:dyDescent="0.25">
      <c r="C22" s="11"/>
      <c r="D22" s="11"/>
      <c r="E22" s="12"/>
      <c r="F22" s="13"/>
      <c r="G22" s="12"/>
      <c r="H22" s="11"/>
      <c r="J22" s="14" t="str">
        <f>IF($A22="","",ROUND((E22*((1+F22)^MAX(0,ROUNDDOWN(((TODAY()-C22)/365),0)))),2))</f>
        <v/>
      </c>
      <c r="K22" s="15" t="str">
        <f>IF($A22="","",MAX(0,ROUND(((D22-TODAY())/30.4),0)))</f>
        <v/>
      </c>
    </row>
    <row r="23" spans="1:11" x14ac:dyDescent="0.25">
      <c r="C23" s="11"/>
      <c r="D23" s="11"/>
      <c r="E23" s="12"/>
      <c r="F23" s="13"/>
      <c r="G23" s="12"/>
      <c r="H23" s="11"/>
      <c r="J23" s="14" t="str">
        <f>IF($A23="","",ROUND((E23*((1+F23)^MAX(0,ROUNDDOWN(((TODAY()-C23)/365),0)))),2))</f>
        <v/>
      </c>
      <c r="K23" s="15" t="str">
        <f>IF($A23="","",MAX(0,ROUND(((D23-TODAY())/30.4),0)))</f>
        <v/>
      </c>
    </row>
    <row r="24" spans="1:11" x14ac:dyDescent="0.25">
      <c r="C24" s="11"/>
      <c r="D24" s="11"/>
      <c r="E24" s="12"/>
      <c r="F24" s="13"/>
      <c r="G24" s="12"/>
      <c r="H24" s="11"/>
      <c r="J24" s="14" t="str">
        <f>IF($A24="","",ROUND((E24*((1+F24)^MAX(0,ROUNDDOWN(((TODAY()-C24)/365),0)))),2))</f>
        <v/>
      </c>
      <c r="K24" s="15" t="str">
        <f>IF($A24="","",MAX(0,ROUND(((D24-TODAY())/30.4),0)))</f>
        <v/>
      </c>
    </row>
    <row r="25" spans="1:11" x14ac:dyDescent="0.25">
      <c r="C25" s="11"/>
      <c r="D25" s="11"/>
      <c r="E25" s="12"/>
      <c r="F25" s="13"/>
      <c r="G25" s="12"/>
      <c r="H25" s="11"/>
      <c r="J25" s="14" t="str">
        <f>IF($A25="","",ROUND((E25*((1+F25)^MAX(0,ROUNDDOWN(((TODAY()-C25)/365),0)))),2))</f>
        <v/>
      </c>
      <c r="K25" s="15" t="str">
        <f>IF($A25="","",MAX(0,ROUND(((D25-TODAY())/30.4),0)))</f>
        <v/>
      </c>
    </row>
    <row r="26" spans="1:11" x14ac:dyDescent="0.25">
      <c r="C26" s="11"/>
      <c r="D26" s="11"/>
      <c r="E26" s="12"/>
      <c r="F26" s="13"/>
      <c r="G26" s="12"/>
      <c r="H26" s="11"/>
      <c r="J26" s="14" t="str">
        <f>IF($A26="","",ROUND((E26*((1+F26)^MAX(0,ROUNDDOWN(((TODAY()-C26)/365),0)))),2))</f>
        <v/>
      </c>
      <c r="K26" s="15" t="str">
        <f>IF($A26="","",MAX(0,ROUND(((D26-TODAY())/30.4),0)))</f>
        <v/>
      </c>
    </row>
    <row r="27" spans="1:11" x14ac:dyDescent="0.25">
      <c r="C27" s="11"/>
      <c r="D27" s="11"/>
      <c r="E27" s="12"/>
      <c r="F27" s="13"/>
      <c r="G27" s="12"/>
      <c r="H27" s="11"/>
      <c r="J27" s="14" t="str">
        <f>IF($A27="","",ROUND((E27*((1+F27)^MAX(0,ROUNDDOWN(((TODAY()-C27)/365),0)))),2))</f>
        <v/>
      </c>
      <c r="K27" s="15" t="str">
        <f>IF($A27="","",MAX(0,ROUND(((D27-TODAY())/30.4),0)))</f>
        <v/>
      </c>
    </row>
    <row r="28" spans="1:11" x14ac:dyDescent="0.25">
      <c r="C28" s="11"/>
      <c r="D28" s="11"/>
      <c r="E28" s="12"/>
      <c r="F28" s="13"/>
      <c r="G28" s="12"/>
      <c r="H28" s="11"/>
      <c r="J28" s="14" t="str">
        <f>IF($A28="","",ROUND((E28*((1+F28)^MAX(0,ROUNDDOWN(((TODAY()-C28)/365),0)))),2))</f>
        <v/>
      </c>
      <c r="K28" s="15" t="str">
        <f>IF($A28="","",MAX(0,ROUND(((D28-TODAY())/30.4),0)))</f>
        <v/>
      </c>
    </row>
    <row r="29" spans="1:11" x14ac:dyDescent="0.25">
      <c r="C29" s="11"/>
      <c r="D29" s="11"/>
      <c r="E29" s="12"/>
      <c r="F29" s="13"/>
      <c r="G29" s="12"/>
      <c r="H29" s="11"/>
      <c r="J29" s="14" t="str">
        <f>IF($A29="","",ROUND((E29*((1+F29)^MAX(0,ROUNDDOWN(((TODAY()-C29)/365),0)))),2))</f>
        <v/>
      </c>
      <c r="K29" s="15" t="str">
        <f>IF($A29="","",MAX(0,ROUND(((D29-TODAY())/30.4),0)))</f>
        <v/>
      </c>
    </row>
    <row r="30" spans="1:11" x14ac:dyDescent="0.25">
      <c r="C30" s="11"/>
      <c r="D30" s="11"/>
      <c r="E30" s="12"/>
      <c r="F30" s="13"/>
      <c r="G30" s="12"/>
      <c r="H30" s="11"/>
      <c r="J30" s="14" t="str">
        <f>IF($A30="","",ROUND((E30*((1+F30)^MAX(0,ROUNDDOWN(((TODAY()-C30)/365),0)))),2))</f>
        <v/>
      </c>
      <c r="K30" s="15" t="str">
        <f>IF($A30="","",MAX(0,ROUND(((D30-TODAY())/30.4),0)))</f>
        <v/>
      </c>
    </row>
    <row r="31" spans="1:11" x14ac:dyDescent="0.25">
      <c r="C31" s="11"/>
      <c r="D31" s="11"/>
      <c r="E31" s="12"/>
      <c r="F31" s="13"/>
      <c r="G31" s="12"/>
      <c r="H31" s="11"/>
      <c r="J31" s="14" t="str">
        <f>IF($A31="","",ROUND((E31*((1+F31)^MAX(0,ROUNDDOWN(((TODAY()-C31)/365),0)))),2))</f>
        <v/>
      </c>
      <c r="K31" s="15" t="str">
        <f>IF($A31="","",MAX(0,ROUND(((D31-TODAY())/30.4),0)))</f>
        <v/>
      </c>
    </row>
    <row r="32" spans="1:11" x14ac:dyDescent="0.25">
      <c r="C32" s="11"/>
      <c r="D32" s="11"/>
      <c r="E32" s="12"/>
      <c r="F32" s="13"/>
      <c r="G32" s="12"/>
      <c r="H32" s="11"/>
      <c r="J32" s="14" t="str">
        <f>IF($A32="","",ROUND((E32*((1+F32)^MAX(0,ROUNDDOWN(((TODAY()-C32)/365),0)))),2))</f>
        <v/>
      </c>
      <c r="K32" s="15" t="str">
        <f>IF($A32="","",MAX(0,ROUND(((D32-TODAY())/30.4),0)))</f>
        <v/>
      </c>
    </row>
    <row r="33" spans="1:11" x14ac:dyDescent="0.25">
      <c r="C33" s="11"/>
      <c r="D33" s="11"/>
      <c r="E33" s="12"/>
      <c r="F33" s="13"/>
      <c r="G33" s="12"/>
      <c r="H33" s="11"/>
      <c r="J33" s="14" t="str">
        <f>IF($A33="","",ROUND((E33*((1+F33)^MAX(0,ROUNDDOWN(((TODAY()-C33)/365),0)))),2))</f>
        <v/>
      </c>
      <c r="K33" s="15" t="str">
        <f>IF($A33="","",MAX(0,ROUND(((D33-TODAY())/30.4),0)))</f>
        <v/>
      </c>
    </row>
    <row r="34" spans="1:11" x14ac:dyDescent="0.25">
      <c r="C34" s="11"/>
      <c r="D34" s="11"/>
      <c r="E34" s="12"/>
      <c r="F34" s="13"/>
      <c r="G34" s="12"/>
      <c r="H34" s="11"/>
      <c r="J34" s="14" t="str">
        <f>IF($A34="","",ROUND((E34*((1+F34)^MAX(0,ROUNDDOWN(((TODAY()-C34)/365),0)))),2))</f>
        <v/>
      </c>
      <c r="K34" s="15" t="str">
        <f>IF($A34="","",MAX(0,ROUND(((D34-TODAY())/30.4),0)))</f>
        <v/>
      </c>
    </row>
    <row r="35" spans="1:11" x14ac:dyDescent="0.25">
      <c r="C35" s="11"/>
      <c r="D35" s="11"/>
      <c r="E35" s="12"/>
      <c r="F35" s="13"/>
      <c r="G35" s="12"/>
      <c r="H35" s="11"/>
      <c r="J35" s="14" t="str">
        <f>IF($A35="","",ROUND((E35*((1+F35)^MAX(0,ROUNDDOWN(((TODAY()-C35)/365),0)))),2))</f>
        <v/>
      </c>
      <c r="K35" s="15" t="str">
        <f>IF($A35="","",MAX(0,ROUND(((D35-TODAY())/30.4),0)))</f>
        <v/>
      </c>
    </row>
    <row r="36" spans="1:11" x14ac:dyDescent="0.25">
      <c r="C36" s="11"/>
      <c r="D36" s="11"/>
      <c r="E36" s="12"/>
      <c r="F36" s="13"/>
      <c r="G36" s="12"/>
      <c r="H36" s="11"/>
      <c r="J36" s="14" t="str">
        <f>IF($A36="","",ROUND((E36*((1+F36)^MAX(0,ROUNDDOWN(((TODAY()-C36)/365),0)))),2))</f>
        <v/>
      </c>
      <c r="K36" s="15" t="str">
        <f>IF($A36="","",MAX(0,ROUND(((D36-TODAY())/30.4),0)))</f>
        <v/>
      </c>
    </row>
    <row r="37" spans="1:11" x14ac:dyDescent="0.25">
      <c r="C37" s="11"/>
      <c r="D37" s="11"/>
      <c r="E37" s="12"/>
      <c r="F37" s="13"/>
      <c r="G37" s="12"/>
      <c r="H37" s="11"/>
      <c r="J37" s="14" t="str">
        <f>IF($A37="","",ROUND((E37*((1+F37)^MAX(0,ROUNDDOWN(((TODAY()-C37)/365),0)))),2))</f>
        <v/>
      </c>
      <c r="K37" s="15" t="str">
        <f>IF($A37="","",MAX(0,ROUND(((D37-TODAY())/30.4),0)))</f>
        <v/>
      </c>
    </row>
    <row r="38" spans="1:11" x14ac:dyDescent="0.25">
      <c r="C38" s="11"/>
      <c r="D38" s="11"/>
      <c r="E38" s="12"/>
      <c r="F38" s="13"/>
      <c r="G38" s="12"/>
      <c r="H38" s="11"/>
      <c r="J38" s="14" t="str">
        <f>IF($A38="","",ROUND((E38*((1+F38)^MAX(0,ROUNDDOWN(((TODAY()-C38)/365),0)))),2))</f>
        <v/>
      </c>
      <c r="K38" s="15" t="str">
        <f>IF($A38="","",MAX(0,ROUND(((D38-TODAY())/30.4),0)))</f>
        <v/>
      </c>
    </row>
    <row r="39" spans="1:11" x14ac:dyDescent="0.25">
      <c r="C39" s="11"/>
      <c r="D39" s="11"/>
      <c r="E39" s="12"/>
      <c r="F39" s="13"/>
      <c r="G39" s="12"/>
      <c r="H39" s="11"/>
      <c r="J39" s="14" t="str">
        <f>IF($A39="","",ROUND((E39*((1+F39)^MAX(0,ROUNDDOWN(((TODAY()-C39)/365),0)))),2))</f>
        <v/>
      </c>
      <c r="K39" s="15" t="str">
        <f>IF($A39="","",MAX(0,ROUND(((D39-TODAY())/30.4),0)))</f>
        <v/>
      </c>
    </row>
    <row r="40" spans="1:11" x14ac:dyDescent="0.25">
      <c r="C40" s="11"/>
      <c r="D40" s="11"/>
      <c r="E40" s="12"/>
      <c r="F40" s="13"/>
      <c r="G40" s="12"/>
      <c r="H40" s="11"/>
      <c r="J40" s="14" t="str">
        <f>IF($A40="","",ROUND((E40*((1+F40)^MAX(0,ROUNDDOWN(((TODAY()-C40)/365),0)))),2))</f>
        <v/>
      </c>
      <c r="K40" s="15" t="str">
        <f>IF($A40="","",MAX(0,ROUND(((D40-TODAY())/30.4),0)))</f>
        <v/>
      </c>
    </row>
    <row r="41" spans="1:11" x14ac:dyDescent="0.25">
      <c r="C41" s="11"/>
      <c r="D41" s="11"/>
      <c r="E41" s="12"/>
      <c r="F41" s="13"/>
      <c r="G41" s="12"/>
      <c r="H41" s="11"/>
      <c r="J41" s="14" t="str">
        <f>IF($A41="","",ROUND((E41*((1+F41)^MAX(0,ROUNDDOWN(((TODAY()-C41)/365),0)))),2))</f>
        <v/>
      </c>
      <c r="K41" s="15" t="str">
        <f>IF($A41="","",MAX(0,ROUND(((D41-TODAY())/30.4),0)))</f>
        <v/>
      </c>
    </row>
    <row r="42" spans="1:11" x14ac:dyDescent="0.25">
      <c r="C42" s="11"/>
      <c r="D42" s="11"/>
      <c r="E42" s="12"/>
      <c r="F42" s="13"/>
      <c r="G42" s="12"/>
      <c r="H42" s="11"/>
      <c r="J42" s="14" t="str">
        <f>IF($A42="","",ROUND((E42*((1+F42)^MAX(0,ROUNDDOWN(((TODAY()-C42)/365),0)))),2))</f>
        <v/>
      </c>
      <c r="K42" s="15" t="str">
        <f>IF($A42="","",MAX(0,ROUND(((D42-TODAY())/30.4),0)))</f>
        <v/>
      </c>
    </row>
    <row r="43" spans="1:11" x14ac:dyDescent="0.25">
      <c r="C43" s="11"/>
      <c r="D43" s="11"/>
      <c r="E43" s="12"/>
      <c r="F43" s="13"/>
      <c r="G43" s="12"/>
      <c r="H43" s="11"/>
      <c r="J43" s="14" t="str">
        <f>IF($A43="","",ROUND((E43*((1+F43)^MAX(0,ROUNDDOWN(((TODAY()-C43)/365),0)))),2))</f>
        <v/>
      </c>
      <c r="K43" s="15" t="str">
        <f>IF($A43="","",MAX(0,ROUND(((D43-TODAY())/30.4),0)))</f>
        <v/>
      </c>
    </row>
    <row r="44" spans="1:11" x14ac:dyDescent="0.25">
      <c r="C44" s="11"/>
      <c r="D44" s="11"/>
      <c r="E44" s="12"/>
      <c r="F44" s="13"/>
      <c r="G44" s="12"/>
      <c r="H44" s="11"/>
      <c r="J44" s="14" t="str">
        <f>IF($A44="","",ROUND((E44*((1+F44)^MAX(0,ROUNDDOWN(((TODAY()-C44)/365),0)))),2))</f>
        <v/>
      </c>
      <c r="K44" s="15" t="str">
        <f>IF($A44="","",MAX(0,ROUND(((D44-TODAY())/30.4),0)))</f>
        <v/>
      </c>
    </row>
    <row r="45" spans="1:11" x14ac:dyDescent="0.25">
      <c r="C45" s="11"/>
      <c r="D45" s="11"/>
      <c r="E45" s="12"/>
      <c r="F45" s="13"/>
      <c r="G45" s="12"/>
      <c r="H45" s="11"/>
      <c r="J45" s="14" t="str">
        <f>IF($A45="","",ROUND((E45*((1+F45)^MAX(0,ROUNDDOWN(((TODAY()-C45)/365),0)))),2))</f>
        <v/>
      </c>
      <c r="K45" s="15" t="str">
        <f>IF($A45="","",MAX(0,ROUND(((D45-TODAY())/30.4),0)))</f>
        <v/>
      </c>
    </row>
    <row r="46" spans="1:11" x14ac:dyDescent="0.25">
      <c r="C46" s="11"/>
      <c r="D46" s="11"/>
      <c r="E46" s="12"/>
      <c r="F46" s="13"/>
      <c r="G46" s="12"/>
      <c r="H46" s="11"/>
      <c r="J46" s="14" t="str">
        <f>IF($A46="","",ROUND((E46*((1+F46)^MAX(0,ROUNDDOWN(((TODAY()-C46)/365),0)))),2))</f>
        <v/>
      </c>
      <c r="K46" s="15" t="str">
        <f>IF($A46="","",MAX(0,ROUND(((D46-TODAY())/30.4),0)))</f>
        <v/>
      </c>
    </row>
    <row r="47" spans="1:11" x14ac:dyDescent="0.25">
      <c r="C47" s="11"/>
      <c r="D47" s="11"/>
      <c r="E47" s="12"/>
      <c r="F47" s="13"/>
      <c r="G47" s="12"/>
      <c r="H47" s="11"/>
      <c r="J47" s="14" t="str">
        <f>IF($A47="","",ROUND((E47*((1+F47)^MAX(0,ROUNDDOWN(((TODAY()-C47)/365),0)))),2))</f>
        <v/>
      </c>
      <c r="K47" s="15" t="str">
        <f>IF($A47="","",MAX(0,ROUND(((D47-TODAY())/30.4),0)))</f>
        <v/>
      </c>
    </row>
    <row r="48" spans="1:11" x14ac:dyDescent="0.25">
      <c r="C48" s="11"/>
      <c r="D48" s="11"/>
      <c r="E48" s="12"/>
      <c r="F48" s="13"/>
      <c r="G48" s="12"/>
      <c r="H48" s="11"/>
      <c r="J48" s="14" t="str">
        <f>IF($A48="","",ROUND((E48*((1+F48)^MAX(0,ROUNDDOWN(((TODAY()-C48)/365),0)))),2))</f>
        <v/>
      </c>
      <c r="K48" s="15" t="str">
        <f>IF($A48="","",MAX(0,ROUND(((D48-TODAY())/30.4),0)))</f>
        <v/>
      </c>
    </row>
    <row r="49" spans="1:11" x14ac:dyDescent="0.25">
      <c r="C49" s="11"/>
      <c r="D49" s="11"/>
      <c r="E49" s="12"/>
      <c r="F49" s="13"/>
      <c r="G49" s="12"/>
      <c r="H49" s="11"/>
      <c r="J49" s="14" t="str">
        <f>IF($A49="","",ROUND((E49*((1+F49)^MAX(0,ROUNDDOWN(((TODAY()-C49)/365),0)))),2))</f>
        <v/>
      </c>
      <c r="K49" s="15" t="str">
        <f>IF($A49="","",MAX(0,ROUND(((D49-TODAY())/30.4),0)))</f>
        <v/>
      </c>
    </row>
    <row r="50" spans="1:11" x14ac:dyDescent="0.25">
      <c r="C50" s="11"/>
      <c r="D50" s="11"/>
      <c r="E50" s="12"/>
      <c r="F50" s="13"/>
      <c r="G50" s="12"/>
      <c r="H50" s="11"/>
      <c r="J50" s="14" t="str">
        <f>IF($A50="","",ROUND((E50*((1+F50)^MAX(0,ROUNDDOWN(((TODAY()-C50)/365),0)))),2))</f>
        <v/>
      </c>
      <c r="K50" s="15" t="str">
        <f>IF($A50="","",MAX(0,ROUND(((D50-TODAY())/30.4),0)))</f>
        <v/>
      </c>
    </row>
    <row r="51" spans="1:11" x14ac:dyDescent="0.25">
      <c r="C51" s="11"/>
      <c r="D51" s="11"/>
      <c r="E51" s="12"/>
      <c r="F51" s="13"/>
      <c r="G51" s="12"/>
      <c r="H51" s="11"/>
      <c r="J51" s="14" t="str">
        <f>IF($A51="","",ROUND((E51*((1+F51)^MAX(0,ROUNDDOWN(((TODAY()-C51)/365),0)))),2))</f>
        <v/>
      </c>
      <c r="K51" s="15" t="str">
        <f>IF($A51="","",MAX(0,ROUND(((D51-TODAY())/30.4),0)))</f>
        <v/>
      </c>
    </row>
    <row r="52" spans="1:11" x14ac:dyDescent="0.25">
      <c r="C52" s="11"/>
      <c r="D52" s="11"/>
      <c r="E52" s="12"/>
      <c r="F52" s="13"/>
      <c r="G52" s="12"/>
      <c r="H52" s="11"/>
      <c r="J52" s="14" t="str">
        <f>IF($A52="","",ROUND((E52*((1+F52)^MAX(0,ROUNDDOWN(((TODAY()-C52)/365),0)))),2))</f>
        <v/>
      </c>
      <c r="K52" s="15" t="str">
        <f>IF($A52="","",MAX(0,ROUND(((D52-TODAY())/30.4),0)))</f>
        <v/>
      </c>
    </row>
    <row r="53" spans="1:11" x14ac:dyDescent="0.25">
      <c r="C53" s="11"/>
      <c r="D53" s="11"/>
      <c r="E53" s="12"/>
      <c r="F53" s="13"/>
      <c r="G53" s="12"/>
      <c r="H53" s="11"/>
      <c r="J53" s="14" t="str">
        <f>IF($A53="","",ROUND((E53*((1+F53)^MAX(0,ROUNDDOWN(((TODAY()-C53)/365),0)))),2))</f>
        <v/>
      </c>
      <c r="K53" s="15" t="str">
        <f>IF($A53="","",MAX(0,ROUND(((D53-TODAY())/30.4),0)))</f>
        <v/>
      </c>
    </row>
    <row r="54" spans="1:11" x14ac:dyDescent="0.25">
      <c r="C54" s="11"/>
      <c r="D54" s="11"/>
      <c r="E54" s="12"/>
      <c r="F54" s="13"/>
      <c r="G54" s="12"/>
      <c r="H54" s="11"/>
      <c r="J54" s="14" t="str">
        <f>IF($A54="","",ROUND((E54*((1+F54)^MAX(0,ROUNDDOWN(((TODAY()-C54)/365),0)))),2))</f>
        <v/>
      </c>
      <c r="K54" s="15" t="str">
        <f>IF($A54="","",MAX(0,ROUND(((D54-TODAY())/30.4),0)))</f>
        <v/>
      </c>
    </row>
    <row r="55" spans="1:11" x14ac:dyDescent="0.25">
      <c r="C55" s="11"/>
      <c r="D55" s="11"/>
      <c r="E55" s="12"/>
      <c r="F55" s="13"/>
      <c r="G55" s="12"/>
      <c r="H55" s="11"/>
      <c r="J55" s="14" t="str">
        <f>IF($A55="","",ROUND((E55*((1+F55)^MAX(0,ROUNDDOWN(((TODAY()-C55)/365),0)))),2))</f>
        <v/>
      </c>
      <c r="K55" s="15" t="str">
        <f>IF($A55="","",MAX(0,ROUND(((D55-TODAY())/30.4),0)))</f>
        <v/>
      </c>
    </row>
    <row r="56" spans="1:11" x14ac:dyDescent="0.25">
      <c r="C56" s="11"/>
      <c r="D56" s="11"/>
      <c r="E56" s="12"/>
      <c r="F56" s="13"/>
      <c r="G56" s="12"/>
      <c r="H56" s="11"/>
      <c r="J56" s="14" t="str">
        <f>IF($A56="","",ROUND((E56*((1+F56)^MAX(0,ROUNDDOWN(((TODAY()-C56)/365),0)))),2))</f>
        <v/>
      </c>
      <c r="K56" s="15" t="str">
        <f>IF($A56="","",MAX(0,ROUND(((D56-TODAY())/30.4),0)))</f>
        <v/>
      </c>
    </row>
    <row r="57" spans="1:11" x14ac:dyDescent="0.25">
      <c r="C57" s="11"/>
      <c r="D57" s="11"/>
      <c r="E57" s="12"/>
      <c r="F57" s="13"/>
      <c r="G57" s="12"/>
      <c r="H57" s="11"/>
      <c r="J57" s="14" t="str">
        <f>IF($A57="","",ROUND((E57*((1+F57)^MAX(0,ROUNDDOWN(((TODAY()-C57)/365),0)))),2))</f>
        <v/>
      </c>
      <c r="K57" s="15" t="str">
        <f>IF($A57="","",MAX(0,ROUND(((D57-TODAY())/30.4),0)))</f>
        <v/>
      </c>
    </row>
    <row r="58" spans="1:11" x14ac:dyDescent="0.25">
      <c r="C58" s="11"/>
      <c r="D58" s="11"/>
      <c r="E58" s="12"/>
      <c r="F58" s="13"/>
      <c r="G58" s="12"/>
      <c r="H58" s="11"/>
      <c r="J58" s="14" t="str">
        <f>IF($A58="","",ROUND((E58*((1+F58)^MAX(0,ROUNDDOWN(((TODAY()-C58)/365),0)))),2))</f>
        <v/>
      </c>
      <c r="K58" s="15" t="str">
        <f>IF($A58="","",MAX(0,ROUND(((D58-TODAY())/30.4),0)))</f>
        <v/>
      </c>
    </row>
    <row r="59" spans="1:11" x14ac:dyDescent="0.25">
      <c r="C59" s="11"/>
      <c r="D59" s="11"/>
      <c r="E59" s="12"/>
      <c r="F59" s="13"/>
      <c r="G59" s="12"/>
      <c r="H59" s="11"/>
      <c r="J59" s="14" t="str">
        <f>IF($A59="","",ROUND((E59*((1+F59)^MAX(0,ROUNDDOWN(((TODAY()-C59)/365),0)))),2))</f>
        <v/>
      </c>
      <c r="K59" s="15" t="str">
        <f>IF($A59="","",MAX(0,ROUND(((D59-TODAY())/30.4),0)))</f>
        <v/>
      </c>
    </row>
    <row r="60" spans="1:11" x14ac:dyDescent="0.25">
      <c r="C60" s="11"/>
      <c r="D60" s="11"/>
      <c r="E60" s="12"/>
      <c r="F60" s="13"/>
      <c r="G60" s="12"/>
      <c r="H60" s="11"/>
      <c r="J60" s="14" t="str">
        <f>IF($A60="","",ROUND((E60*((1+F60)^MAX(0,ROUNDDOWN(((TODAY()-C60)/365),0)))),2))</f>
        <v/>
      </c>
      <c r="K60" s="15" t="str">
        <f>IF($A60="","",MAX(0,ROUND(((D60-TODAY())/30.4),0)))</f>
        <v/>
      </c>
    </row>
    <row r="61" spans="1:11" x14ac:dyDescent="0.25">
      <c r="C61" s="11"/>
      <c r="D61" s="11"/>
      <c r="E61" s="12"/>
      <c r="F61" s="13"/>
      <c r="G61" s="12"/>
      <c r="H61" s="11"/>
      <c r="J61" s="14" t="str">
        <f>IF($A61="","",ROUND((E61*((1+F61)^MAX(0,ROUNDDOWN(((TODAY()-C61)/365),0)))),2))</f>
        <v/>
      </c>
      <c r="K61" s="15" t="str">
        <f>IF($A61="","",MAX(0,ROUND(((D61-TODAY())/30.4),0)))</f>
        <v/>
      </c>
    </row>
    <row r="62" spans="1:11" x14ac:dyDescent="0.25">
      <c r="C62" s="11"/>
      <c r="D62" s="11"/>
      <c r="E62" s="12"/>
      <c r="F62" s="13"/>
      <c r="G62" s="12"/>
      <c r="H62" s="11"/>
      <c r="J62" s="14" t="str">
        <f>IF($A62="","",ROUND((E62*((1+F62)^MAX(0,ROUNDDOWN(((TODAY()-C62)/365),0)))),2))</f>
        <v/>
      </c>
      <c r="K62" s="15" t="str">
        <f>IF($A62="","",MAX(0,ROUND(((D62-TODAY())/30.4),0)))</f>
        <v/>
      </c>
    </row>
    <row r="63" spans="1:11" x14ac:dyDescent="0.25">
      <c r="C63" s="11"/>
      <c r="D63" s="11"/>
      <c r="E63" s="12"/>
      <c r="F63" s="13"/>
      <c r="G63" s="12"/>
      <c r="H63" s="11"/>
      <c r="J63" s="14" t="str">
        <f>IF($A63="","",ROUND((E63*((1+F63)^MAX(0,ROUNDDOWN(((TODAY()-C63)/365),0)))),2))</f>
        <v/>
      </c>
      <c r="K63" s="15" t="str">
        <f>IF($A63="","",MAX(0,ROUND(((D63-TODAY())/30.4),0)))</f>
        <v/>
      </c>
    </row>
    <row r="64" spans="1:11" x14ac:dyDescent="0.25">
      <c r="C64" s="11"/>
      <c r="D64" s="11"/>
      <c r="E64" s="12"/>
      <c r="F64" s="13"/>
      <c r="G64" s="12"/>
      <c r="H64" s="11"/>
      <c r="J64" s="14" t="str">
        <f>IF($A64="","",ROUND((E64*((1+F64)^MAX(0,ROUNDDOWN(((TODAY()-C64)/365),0)))),2))</f>
        <v/>
      </c>
      <c r="K64" s="15" t="str">
        <f>IF($A64="","",MAX(0,ROUND(((D64-TODAY())/30.4),0)))</f>
        <v/>
      </c>
    </row>
    <row r="65" spans="1:11" x14ac:dyDescent="0.25">
      <c r="C65" s="11"/>
      <c r="D65" s="11"/>
      <c r="E65" s="12"/>
      <c r="F65" s="13"/>
      <c r="G65" s="12"/>
      <c r="H65" s="11"/>
      <c r="J65" s="14" t="str">
        <f>IF($A65="","",ROUND((E65*((1+F65)^MAX(0,ROUNDDOWN(((TODAY()-C65)/365),0)))),2))</f>
        <v/>
      </c>
      <c r="K65" s="15" t="str">
        <f>IF($A65="","",MAX(0,ROUND(((D65-TODAY())/30.4),0)))</f>
        <v/>
      </c>
    </row>
    <row r="66" spans="1:11" x14ac:dyDescent="0.25">
      <c r="C66" s="11"/>
      <c r="D66" s="11"/>
      <c r="E66" s="12"/>
      <c r="F66" s="13"/>
      <c r="G66" s="12"/>
      <c r="H66" s="11"/>
      <c r="J66" s="14" t="str">
        <f>IF($A66="","",ROUND((E66*((1+F66)^MAX(0,ROUNDDOWN(((TODAY()-C66)/365),0)))),2))</f>
        <v/>
      </c>
      <c r="K66" s="15" t="str">
        <f>IF($A66="","",MAX(0,ROUND(((D66-TODAY())/30.4),0)))</f>
        <v/>
      </c>
    </row>
    <row r="67" spans="1:11" x14ac:dyDescent="0.25">
      <c r="C67" s="11"/>
      <c r="D67" s="11"/>
      <c r="E67" s="12"/>
      <c r="F67" s="13"/>
      <c r="G67" s="12"/>
      <c r="H67" s="11"/>
      <c r="J67" s="14" t="str">
        <f>IF($A67="","",ROUND((E67*((1+F67)^MAX(0,ROUNDDOWN(((TODAY()-C67)/365),0)))),2))</f>
        <v/>
      </c>
      <c r="K67" s="15" t="str">
        <f>IF($A67="","",MAX(0,ROUND(((D67-TODAY())/30.4),0)))</f>
        <v/>
      </c>
    </row>
    <row r="68" spans="1:11" x14ac:dyDescent="0.25">
      <c r="C68" s="11"/>
      <c r="D68" s="11"/>
      <c r="E68" s="12"/>
      <c r="F68" s="13"/>
      <c r="G68" s="12"/>
      <c r="H68" s="11"/>
      <c r="J68" s="14" t="str">
        <f>IF($A68="","",ROUND((E68*((1+F68)^MAX(0,ROUNDDOWN(((TODAY()-C68)/365),0)))),2))</f>
        <v/>
      </c>
      <c r="K68" s="15" t="str">
        <f>IF($A68="","",MAX(0,ROUND(((D68-TODAY())/30.4),0)))</f>
        <v/>
      </c>
    </row>
    <row r="69" spans="1:11" x14ac:dyDescent="0.25">
      <c r="C69" s="11"/>
      <c r="D69" s="11"/>
      <c r="E69" s="12"/>
      <c r="F69" s="13"/>
      <c r="G69" s="12"/>
      <c r="H69" s="11"/>
      <c r="J69" s="14" t="str">
        <f>IF($A69="","",ROUND((E69*((1+F69)^MAX(0,ROUNDDOWN(((TODAY()-C69)/365),0)))),2))</f>
        <v/>
      </c>
      <c r="K69" s="15" t="str">
        <f>IF($A69="","",MAX(0,ROUND(((D69-TODAY())/30.4),0)))</f>
        <v/>
      </c>
    </row>
    <row r="70" spans="1:11" x14ac:dyDescent="0.25">
      <c r="C70" s="11"/>
      <c r="D70" s="11"/>
      <c r="E70" s="12"/>
      <c r="F70" s="13"/>
      <c r="G70" s="12"/>
      <c r="H70" s="11"/>
      <c r="J70" s="14" t="str">
        <f>IF($A70="","",ROUND((E70*((1+F70)^MAX(0,ROUNDDOWN(((TODAY()-C70)/365),0)))),2))</f>
        <v/>
      </c>
      <c r="K70" s="15" t="str">
        <f>IF($A70="","",MAX(0,ROUND(((D70-TODAY())/30.4),0)))</f>
        <v/>
      </c>
    </row>
    <row r="71" spans="1:11" x14ac:dyDescent="0.25">
      <c r="C71" s="11"/>
      <c r="D71" s="11"/>
      <c r="E71" s="12"/>
      <c r="F71" s="13"/>
      <c r="G71" s="12"/>
      <c r="H71" s="11"/>
      <c r="J71" s="14" t="str">
        <f>IF($A71="","",ROUND((E71*((1+F71)^MAX(0,ROUNDDOWN(((TODAY()-C71)/365),0)))),2))</f>
        <v/>
      </c>
      <c r="K71" s="15" t="str">
        <f>IF($A71="","",MAX(0,ROUND(((D71-TODAY())/30.4),0)))</f>
        <v/>
      </c>
    </row>
    <row r="72" spans="1:11" x14ac:dyDescent="0.25">
      <c r="C72" s="11"/>
      <c r="D72" s="11"/>
      <c r="E72" s="12"/>
      <c r="F72" s="13"/>
      <c r="G72" s="12"/>
      <c r="H72" s="11"/>
      <c r="J72" s="14" t="str">
        <f>IF($A72="","",ROUND((E72*((1+F72)^MAX(0,ROUNDDOWN(((TODAY()-C72)/365),0)))),2))</f>
        <v/>
      </c>
      <c r="K72" s="15" t="str">
        <f>IF($A72="","",MAX(0,ROUND(((D72-TODAY())/30.4),0)))</f>
        <v/>
      </c>
    </row>
    <row r="73" spans="1:11" x14ac:dyDescent="0.25">
      <c r="C73" s="11"/>
      <c r="D73" s="11"/>
      <c r="E73" s="12"/>
      <c r="F73" s="13"/>
      <c r="G73" s="12"/>
      <c r="H73" s="11"/>
      <c r="J73" s="14" t="str">
        <f>IF($A73="","",ROUND((E73*((1+F73)^MAX(0,ROUNDDOWN(((TODAY()-C73)/365),0)))),2))</f>
        <v/>
      </c>
      <c r="K73" s="15" t="str">
        <f>IF($A73="","",MAX(0,ROUND(((D73-TODAY())/30.4),0)))</f>
        <v/>
      </c>
    </row>
    <row r="74" spans="1:11" x14ac:dyDescent="0.25">
      <c r="C74" s="11"/>
      <c r="D74" s="11"/>
      <c r="E74" s="12"/>
      <c r="F74" s="13"/>
      <c r="G74" s="12"/>
      <c r="H74" s="11"/>
      <c r="J74" s="14" t="str">
        <f>IF($A74="","",ROUND((E74*((1+F74)^MAX(0,ROUNDDOWN(((TODAY()-C74)/365),0)))),2))</f>
        <v/>
      </c>
      <c r="K74" s="15" t="str">
        <f>IF($A74="","",MAX(0,ROUND(((D74-TODAY())/30.4),0)))</f>
        <v/>
      </c>
    </row>
    <row r="75" spans="1:11" x14ac:dyDescent="0.25">
      <c r="C75" s="11"/>
      <c r="D75" s="11"/>
      <c r="E75" s="12"/>
      <c r="F75" s="13"/>
      <c r="G75" s="12"/>
      <c r="H75" s="11"/>
      <c r="J75" s="14" t="str">
        <f>IF($A75="","",ROUND((E75*((1+F75)^MAX(0,ROUNDDOWN(((TODAY()-C75)/365),0)))),2))</f>
        <v/>
      </c>
      <c r="K75" s="15" t="str">
        <f>IF($A75="","",MAX(0,ROUND(((D75-TODAY())/30.4),0)))</f>
        <v/>
      </c>
    </row>
    <row r="76" spans="1:11" x14ac:dyDescent="0.25">
      <c r="C76" s="11"/>
      <c r="D76" s="11"/>
      <c r="E76" s="12"/>
      <c r="F76" s="13"/>
      <c r="G76" s="12"/>
      <c r="H76" s="11"/>
      <c r="J76" s="14" t="str">
        <f>IF($A76="","",ROUND((E76*((1+F76)^MAX(0,ROUNDDOWN(((TODAY()-C76)/365),0)))),2))</f>
        <v/>
      </c>
      <c r="K76" s="15" t="str">
        <f>IF($A76="","",MAX(0,ROUND(((D76-TODAY())/30.4),0)))</f>
        <v/>
      </c>
    </row>
    <row r="77" spans="1:11" x14ac:dyDescent="0.25">
      <c r="C77" s="11"/>
      <c r="D77" s="11"/>
      <c r="E77" s="12"/>
      <c r="F77" s="13"/>
      <c r="G77" s="12"/>
      <c r="H77" s="11"/>
      <c r="J77" s="14" t="str">
        <f>IF($A77="","",ROUND((E77*((1+F77)^MAX(0,ROUNDDOWN(((TODAY()-C77)/365),0)))),2))</f>
        <v/>
      </c>
      <c r="K77" s="15" t="str">
        <f>IF($A77="","",MAX(0,ROUND(((D77-TODAY())/30.4),0)))</f>
        <v/>
      </c>
    </row>
    <row r="78" spans="1:11" x14ac:dyDescent="0.25">
      <c r="C78" s="11"/>
      <c r="D78" s="11"/>
      <c r="E78" s="12"/>
      <c r="F78" s="13"/>
      <c r="G78" s="12"/>
      <c r="H78" s="11"/>
      <c r="J78" s="14" t="str">
        <f>IF($A78="","",ROUND((E78*((1+F78)^MAX(0,ROUNDDOWN(((TODAY()-C78)/365),0)))),2))</f>
        <v/>
      </c>
      <c r="K78" s="15" t="str">
        <f>IF($A78="","",MAX(0,ROUND(((D78-TODAY())/30.4),0)))</f>
        <v/>
      </c>
    </row>
    <row r="79" spans="1:11" x14ac:dyDescent="0.25">
      <c r="C79" s="11"/>
      <c r="D79" s="11"/>
      <c r="E79" s="12"/>
      <c r="F79" s="13"/>
      <c r="G79" s="12"/>
      <c r="H79" s="11"/>
      <c r="J79" s="14" t="str">
        <f>IF($A79="","",ROUND((E79*((1+F79)^MAX(0,ROUNDDOWN(((TODAY()-C79)/365),0)))),2))</f>
        <v/>
      </c>
      <c r="K79" s="15" t="str">
        <f>IF($A79="","",MAX(0,ROUND(((D79-TODAY())/30.4),0)))</f>
        <v/>
      </c>
    </row>
    <row r="80" spans="1:11" x14ac:dyDescent="0.25">
      <c r="C80" s="11"/>
      <c r="D80" s="11"/>
      <c r="E80" s="12"/>
      <c r="F80" s="13"/>
      <c r="G80" s="12"/>
      <c r="H80" s="11"/>
      <c r="J80" s="14" t="str">
        <f>IF($A80="","",ROUND((E80*((1+F80)^MAX(0,ROUNDDOWN(((TODAY()-C80)/365),0)))),2))</f>
        <v/>
      </c>
      <c r="K80" s="15" t="str">
        <f>IF($A80="","",MAX(0,ROUND(((D80-TODAY())/30.4),0)))</f>
        <v/>
      </c>
    </row>
    <row r="81" spans="1:11" x14ac:dyDescent="0.25">
      <c r="C81" s="11"/>
      <c r="D81" s="11"/>
      <c r="E81" s="12"/>
      <c r="F81" s="13"/>
      <c r="G81" s="12"/>
      <c r="H81" s="11"/>
      <c r="J81" s="14" t="str">
        <f>IF($A81="","",ROUND((E81*((1+F81)^MAX(0,ROUNDDOWN(((TODAY()-C81)/365),0)))),2))</f>
        <v/>
      </c>
      <c r="K81" s="15" t="str">
        <f>IF($A81="","",MAX(0,ROUND(((D81-TODAY())/30.4),0)))</f>
        <v/>
      </c>
    </row>
    <row r="82" spans="1:11" x14ac:dyDescent="0.25">
      <c r="C82" s="11"/>
      <c r="D82" s="11"/>
      <c r="E82" s="12"/>
      <c r="F82" s="13"/>
      <c r="G82" s="12"/>
      <c r="H82" s="11"/>
      <c r="J82" s="14" t="str">
        <f>IF($A82="","",ROUND((E82*((1+F82)^MAX(0,ROUNDDOWN(((TODAY()-C82)/365),0)))),2))</f>
        <v/>
      </c>
      <c r="K82" s="15" t="str">
        <f>IF($A82="","",MAX(0,ROUND(((D82-TODAY())/30.4),0)))</f>
        <v/>
      </c>
    </row>
    <row r="83" spans="1:11" x14ac:dyDescent="0.25">
      <c r="C83" s="11"/>
      <c r="D83" s="11"/>
      <c r="E83" s="12"/>
      <c r="F83" s="13"/>
      <c r="G83" s="12"/>
      <c r="H83" s="11"/>
      <c r="J83" s="14" t="str">
        <f>IF($A83="","",ROUND((E83*((1+F83)^MAX(0,ROUNDDOWN(((TODAY()-C83)/365),0)))),2))</f>
        <v/>
      </c>
      <c r="K83" s="15" t="str">
        <f>IF($A83="","",MAX(0,ROUND(((D83-TODAY())/30.4),0)))</f>
        <v/>
      </c>
    </row>
    <row r="84" spans="1:11" x14ac:dyDescent="0.25">
      <c r="C84" s="11"/>
      <c r="D84" s="11"/>
      <c r="E84" s="12"/>
      <c r="F84" s="13"/>
      <c r="G84" s="12"/>
      <c r="H84" s="11"/>
      <c r="J84" s="14" t="str">
        <f>IF($A84="","",ROUND((E84*((1+F84)^MAX(0,ROUNDDOWN(((TODAY()-C84)/365),0)))),2))</f>
        <v/>
      </c>
      <c r="K84" s="15" t="str">
        <f>IF($A84="","",MAX(0,ROUND(((D84-TODAY())/30.4),0)))</f>
        <v/>
      </c>
    </row>
    <row r="85" spans="1:11" x14ac:dyDescent="0.25">
      <c r="C85" s="11"/>
      <c r="D85" s="11"/>
      <c r="E85" s="12"/>
      <c r="F85" s="13"/>
      <c r="G85" s="12"/>
      <c r="H85" s="11"/>
      <c r="J85" s="14" t="str">
        <f>IF($A85="","",ROUND((E85*((1+F85)^MAX(0,ROUNDDOWN(((TODAY()-C85)/365),0)))),2))</f>
        <v/>
      </c>
      <c r="K85" s="15" t="str">
        <f>IF($A85="","",MAX(0,ROUND(((D85-TODAY())/30.4),0)))</f>
        <v/>
      </c>
    </row>
    <row r="86" spans="1:11" x14ac:dyDescent="0.25">
      <c r="C86" s="11"/>
      <c r="D86" s="11"/>
      <c r="E86" s="12"/>
      <c r="F86" s="13"/>
      <c r="G86" s="12"/>
      <c r="H86" s="11"/>
      <c r="J86" s="14" t="str">
        <f>IF($A86="","",ROUND((E86*((1+F86)^MAX(0,ROUNDDOWN(((TODAY()-C86)/365),0)))),2))</f>
        <v/>
      </c>
      <c r="K86" s="15" t="str">
        <f>IF($A86="","",MAX(0,ROUND(((D86-TODAY())/30.4),0)))</f>
        <v/>
      </c>
    </row>
    <row r="87" spans="1:11" x14ac:dyDescent="0.25">
      <c r="C87" s="11"/>
      <c r="D87" s="11"/>
      <c r="E87" s="12"/>
      <c r="F87" s="13"/>
      <c r="G87" s="12"/>
      <c r="H87" s="11"/>
      <c r="J87" s="14" t="str">
        <f>IF($A87="","",ROUND((E87*((1+F87)^MAX(0,ROUNDDOWN(((TODAY()-C87)/365),0)))),2))</f>
        <v/>
      </c>
      <c r="K87" s="15" t="str">
        <f>IF($A87="","",MAX(0,ROUND(((D87-TODAY())/30.4),0)))</f>
        <v/>
      </c>
    </row>
    <row r="88" spans="1:11" x14ac:dyDescent="0.25">
      <c r="C88" s="11"/>
      <c r="D88" s="11"/>
      <c r="E88" s="12"/>
      <c r="F88" s="13"/>
      <c r="G88" s="12"/>
      <c r="H88" s="11"/>
      <c r="J88" s="14" t="str">
        <f>IF($A88="","",ROUND((E88*((1+F88)^MAX(0,ROUNDDOWN(((TODAY()-C88)/365),0)))),2))</f>
        <v/>
      </c>
      <c r="K88" s="15" t="str">
        <f>IF($A88="","",MAX(0,ROUND(((D88-TODAY())/30.4),0)))</f>
        <v/>
      </c>
    </row>
    <row r="89" spans="1:11" x14ac:dyDescent="0.25">
      <c r="C89" s="11"/>
      <c r="D89" s="11"/>
      <c r="E89" s="12"/>
      <c r="F89" s="13"/>
      <c r="G89" s="12"/>
      <c r="H89" s="11"/>
      <c r="J89" s="14" t="str">
        <f>IF($A89="","",ROUND((E89*((1+F89)^MAX(0,ROUNDDOWN(((TODAY()-C89)/365),0)))),2))</f>
        <v/>
      </c>
      <c r="K89" s="15" t="str">
        <f>IF($A89="","",MAX(0,ROUND(((D89-TODAY())/30.4),0)))</f>
        <v/>
      </c>
    </row>
    <row r="90" spans="1:11" x14ac:dyDescent="0.25">
      <c r="C90" s="11"/>
      <c r="D90" s="11"/>
      <c r="E90" s="12"/>
      <c r="F90" s="13"/>
      <c r="G90" s="12"/>
      <c r="H90" s="11"/>
      <c r="J90" s="14" t="str">
        <f>IF($A90="","",ROUND((E90*((1+F90)^MAX(0,ROUNDDOWN(((TODAY()-C90)/365),0)))),2))</f>
        <v/>
      </c>
      <c r="K90" s="15" t="str">
        <f>IF($A90="","",MAX(0,ROUND(((D90-TODAY())/30.4),0)))</f>
        <v/>
      </c>
    </row>
    <row r="91" spans="1:11" x14ac:dyDescent="0.25">
      <c r="C91" s="11"/>
      <c r="D91" s="11"/>
      <c r="E91" s="12"/>
      <c r="F91" s="13"/>
      <c r="G91" s="12"/>
      <c r="H91" s="11"/>
      <c r="J91" s="14" t="str">
        <f>IF($A91="","",ROUND((E91*((1+F91)^MAX(0,ROUNDDOWN(((TODAY()-C91)/365),0)))),2))</f>
        <v/>
      </c>
      <c r="K91" s="15" t="str">
        <f>IF($A91="","",MAX(0,ROUND(((D91-TODAY())/30.4),0)))</f>
        <v/>
      </c>
    </row>
    <row r="92" spans="1:11" x14ac:dyDescent="0.25">
      <c r="C92" s="11"/>
      <c r="D92" s="11"/>
      <c r="E92" s="12"/>
      <c r="F92" s="13"/>
      <c r="G92" s="12"/>
      <c r="H92" s="11"/>
      <c r="J92" s="14" t="str">
        <f>IF($A92="","",ROUND((E92*((1+F92)^MAX(0,ROUNDDOWN(((TODAY()-C92)/365),0)))),2))</f>
        <v/>
      </c>
      <c r="K92" s="15" t="str">
        <f>IF($A92="","",MAX(0,ROUND(((D92-TODAY())/30.4),0)))</f>
        <v/>
      </c>
    </row>
    <row r="93" spans="1:11" x14ac:dyDescent="0.25">
      <c r="C93" s="11"/>
      <c r="D93" s="11"/>
      <c r="E93" s="12"/>
      <c r="F93" s="13"/>
      <c r="G93" s="12"/>
      <c r="H93" s="11"/>
      <c r="J93" s="14" t="str">
        <f>IF($A93="","",ROUND((E93*((1+F93)^MAX(0,ROUNDDOWN(((TODAY()-C93)/365),0)))),2))</f>
        <v/>
      </c>
      <c r="K93" s="15" t="str">
        <f>IF($A93="","",MAX(0,ROUND(((D93-TODAY())/30.4),0)))</f>
        <v/>
      </c>
    </row>
    <row r="94" spans="1:11" x14ac:dyDescent="0.25">
      <c r="C94" s="11"/>
      <c r="D94" s="11"/>
      <c r="E94" s="12"/>
      <c r="F94" s="13"/>
      <c r="G94" s="12"/>
      <c r="H94" s="11"/>
      <c r="J94" s="14" t="str">
        <f>IF($A94="","",ROUND((E94*((1+F94)^MAX(0,ROUNDDOWN(((TODAY()-C94)/365),0)))),2))</f>
        <v/>
      </c>
      <c r="K94" s="15" t="str">
        <f>IF($A94="","",MAX(0,ROUND(((D94-TODAY())/30.4),0)))</f>
        <v/>
      </c>
    </row>
    <row r="95" spans="1:11" x14ac:dyDescent="0.25">
      <c r="C95" s="11"/>
      <c r="D95" s="11"/>
      <c r="E95" s="12"/>
      <c r="F95" s="13"/>
      <c r="G95" s="12"/>
      <c r="H95" s="11"/>
      <c r="J95" s="14" t="str">
        <f>IF($A95="","",ROUND((E95*((1+F95)^MAX(0,ROUNDDOWN(((TODAY()-C95)/365),0)))),2))</f>
        <v/>
      </c>
      <c r="K95" s="15" t="str">
        <f>IF($A95="","",MAX(0,ROUND(((D95-TODAY())/30.4),0)))</f>
        <v/>
      </c>
    </row>
    <row r="96" spans="1:11" x14ac:dyDescent="0.25">
      <c r="C96" s="11"/>
      <c r="D96" s="11"/>
      <c r="E96" s="12"/>
      <c r="F96" s="13"/>
      <c r="G96" s="12"/>
      <c r="H96" s="11"/>
      <c r="J96" s="14" t="str">
        <f>IF($A96="","",ROUND((E96*((1+F96)^MAX(0,ROUNDDOWN(((TODAY()-C96)/365),0)))),2))</f>
        <v/>
      </c>
      <c r="K96" s="15" t="str">
        <f>IF($A96="","",MAX(0,ROUND(((D96-TODAY())/30.4),0)))</f>
        <v/>
      </c>
    </row>
    <row r="97" spans="1:11" x14ac:dyDescent="0.25">
      <c r="C97" s="11"/>
      <c r="D97" s="11"/>
      <c r="E97" s="12"/>
      <c r="F97" s="13"/>
      <c r="G97" s="12"/>
      <c r="H97" s="11"/>
      <c r="J97" s="14" t="str">
        <f>IF($A97="","",ROUND((E97*((1+F97)^MAX(0,ROUNDDOWN(((TODAY()-C97)/365),0)))),2))</f>
        <v/>
      </c>
      <c r="K97" s="15" t="str">
        <f>IF($A97="","",MAX(0,ROUND(((D97-TODAY())/30.4),0)))</f>
        <v/>
      </c>
    </row>
    <row r="98" spans="1:11" x14ac:dyDescent="0.25">
      <c r="C98" s="11"/>
      <c r="D98" s="11"/>
      <c r="E98" s="12"/>
      <c r="F98" s="13"/>
      <c r="G98" s="12"/>
      <c r="H98" s="11"/>
      <c r="J98" s="14" t="str">
        <f>IF($A98="","",ROUND((E98*((1+F98)^MAX(0,ROUNDDOWN(((TODAY()-C98)/365),0)))),2))</f>
        <v/>
      </c>
      <c r="K98" s="15" t="str">
        <f>IF($A98="","",MAX(0,ROUND(((D98-TODAY())/30.4),0)))</f>
        <v/>
      </c>
    </row>
    <row r="99" spans="1:11" x14ac:dyDescent="0.25">
      <c r="C99" s="11"/>
      <c r="D99" s="11"/>
      <c r="E99" s="12"/>
      <c r="F99" s="13"/>
      <c r="G99" s="12"/>
      <c r="H99" s="11"/>
      <c r="J99" s="14" t="str">
        <f>IF($A99="","",ROUND((E99*((1+F99)^MAX(0,ROUNDDOWN(((TODAY()-C99)/365),0)))),2))</f>
        <v/>
      </c>
      <c r="K99" s="15" t="str">
        <f>IF($A99="","",MAX(0,ROUND(((D99-TODAY())/30.4),0)))</f>
        <v/>
      </c>
    </row>
    <row r="100" spans="1:11" x14ac:dyDescent="0.25">
      <c r="C100" s="11"/>
      <c r="D100" s="11"/>
      <c r="E100" s="12"/>
      <c r="F100" s="13"/>
      <c r="G100" s="12"/>
      <c r="H100" s="11"/>
      <c r="J100" s="14" t="str">
        <f>IF($A100="","",ROUND((E100*((1+F100)^MAX(0,ROUNDDOWN(((TODAY()-C100)/365),0)))),2))</f>
        <v/>
      </c>
      <c r="K100" s="15" t="str">
        <f>IF($A100="","",MAX(0,ROUND(((D100-TODAY())/30.4),0)))</f>
        <v/>
      </c>
    </row>
    <row r="101" spans="1:11" x14ac:dyDescent="0.25">
      <c r="C101" s="11"/>
      <c r="D101" s="11"/>
      <c r="E101" s="12"/>
      <c r="F101" s="13"/>
      <c r="G101" s="12"/>
      <c r="H101" s="11"/>
      <c r="J101" s="14" t="str">
        <f>IF($A101="","",ROUND((E101*((1+F101)^MAX(0,ROUNDDOWN(((TODAY()-C101)/365),0)))),2))</f>
        <v/>
      </c>
      <c r="K101" s="15" t="str">
        <f>IF($A101="","",MAX(0,ROUND(((D101-TODAY())/30.4),0)))</f>
        <v/>
      </c>
    </row>
    <row r="102" spans="1:11" x14ac:dyDescent="0.25">
      <c r="C102" s="11"/>
      <c r="D102" s="11"/>
      <c r="E102" s="12"/>
      <c r="F102" s="13"/>
      <c r="G102" s="12"/>
      <c r="H102" s="11"/>
      <c r="J102" s="14" t="str">
        <f>IF($A102="","",ROUND((E102*((1+F102)^MAX(0,ROUNDDOWN(((TODAY()-C102)/365),0)))),2))</f>
        <v/>
      </c>
      <c r="K102" s="15" t="str">
        <f>IF($A102="","",MAX(0,ROUND(((D102-TODAY())/30.4),0)))</f>
        <v/>
      </c>
    </row>
    <row r="103" spans="1:11" x14ac:dyDescent="0.25">
      <c r="C103" s="11"/>
      <c r="D103" s="11"/>
      <c r="E103" s="12"/>
      <c r="F103" s="13"/>
      <c r="G103" s="12"/>
      <c r="H103" s="11"/>
      <c r="J103" s="14" t="str">
        <f>IF($A103="","",ROUND((E103*((1+F103)^MAX(0,ROUNDDOWN(((TODAY()-C103)/365),0)))),2))</f>
        <v/>
      </c>
      <c r="K103" s="15" t="str">
        <f>IF($A103="","",MAX(0,ROUND(((D103-TODAY())/30.4),0)))</f>
        <v/>
      </c>
    </row>
    <row r="104" spans="1:11" x14ac:dyDescent="0.25">
      <c r="C104" s="11"/>
      <c r="D104" s="11"/>
      <c r="E104" s="12"/>
      <c r="F104" s="13"/>
      <c r="G104" s="12"/>
      <c r="H104" s="11"/>
      <c r="J104" s="14" t="str">
        <f>IF($A104="","",ROUND((E104*((1+F104)^MAX(0,ROUNDDOWN(((TODAY()-C104)/365),0)))),2))</f>
        <v/>
      </c>
      <c r="K104" s="15" t="str">
        <f>IF($A104="","",MAX(0,ROUND(((D104-TODAY())/30.4),0)))</f>
        <v/>
      </c>
    </row>
    <row r="105" spans="1:11" x14ac:dyDescent="0.25">
      <c r="C105" s="11"/>
      <c r="D105" s="11"/>
      <c r="E105" s="12"/>
      <c r="F105" s="13"/>
      <c r="G105" s="12"/>
      <c r="H105" s="11"/>
      <c r="J105" s="14" t="str">
        <f>IF($A105="","",ROUND((E105*((1+F105)^MAX(0,ROUNDDOWN(((TODAY()-C105)/365),0)))),2))</f>
        <v/>
      </c>
      <c r="K105" s="15" t="str">
        <f>IF($A105="","",MAX(0,ROUND(((D105-TODAY())/30.4),0)))</f>
        <v/>
      </c>
    </row>
    <row r="106" spans="1:11" x14ac:dyDescent="0.25">
      <c r="C106" s="11"/>
      <c r="D106" s="11"/>
      <c r="E106" s="12"/>
      <c r="F106" s="13"/>
      <c r="G106" s="12"/>
      <c r="H106" s="11"/>
      <c r="J106" s="14" t="str">
        <f>IF($A106="","",ROUND((E106*((1+F106)^MAX(0,ROUNDDOWN(((TODAY()-C106)/365),0)))),2))</f>
        <v/>
      </c>
      <c r="K106" s="15" t="str">
        <f>IF($A106="","",MAX(0,ROUND(((D106-TODAY())/30.4),0)))</f>
        <v/>
      </c>
    </row>
    <row r="107" spans="1:11" x14ac:dyDescent="0.25">
      <c r="C107" s="11"/>
      <c r="D107" s="11"/>
      <c r="E107" s="12"/>
      <c r="F107" s="13"/>
      <c r="G107" s="12"/>
      <c r="H107" s="11"/>
      <c r="J107" s="14" t="str">
        <f>IF($A107="","",ROUND((E107*((1+F107)^MAX(0,ROUNDDOWN(((TODAY()-C107)/365),0)))),2))</f>
        <v/>
      </c>
      <c r="K107" s="15" t="str">
        <f>IF($A107="","",MAX(0,ROUND(((D107-TODAY())/30.4),0)))</f>
        <v/>
      </c>
    </row>
    <row r="108" spans="1:11" x14ac:dyDescent="0.25">
      <c r="C108" s="11"/>
      <c r="D108" s="11"/>
      <c r="E108" s="12"/>
      <c r="F108" s="13"/>
      <c r="G108" s="12"/>
      <c r="H108" s="11"/>
      <c r="J108" s="14" t="str">
        <f>IF($A108="","",ROUND((E108*((1+F108)^MAX(0,ROUNDDOWN(((TODAY()-C108)/365),0)))),2))</f>
        <v/>
      </c>
      <c r="K108" s="15" t="str">
        <f>IF($A108="","",MAX(0,ROUND(((D108-TODAY())/30.4),0)))</f>
        <v/>
      </c>
    </row>
    <row r="109" spans="1:11" x14ac:dyDescent="0.25">
      <c r="C109" s="11"/>
      <c r="D109" s="11"/>
      <c r="E109" s="12"/>
      <c r="F109" s="13"/>
      <c r="G109" s="12"/>
      <c r="H109" s="11"/>
      <c r="J109" s="14" t="str">
        <f>IF($A109="","",ROUND((E109*((1+F109)^MAX(0,ROUNDDOWN(((TODAY()-C109)/365),0)))),2))</f>
        <v/>
      </c>
      <c r="K109" s="15" t="str">
        <f>IF($A109="","",MAX(0,ROUND(((D109-TODAY())/30.4),0)))</f>
        <v/>
      </c>
    </row>
    <row r="110" spans="1:11" x14ac:dyDescent="0.25">
      <c r="C110" s="11"/>
      <c r="D110" s="11"/>
      <c r="E110" s="12"/>
      <c r="F110" s="13"/>
      <c r="G110" s="12"/>
      <c r="H110" s="11"/>
      <c r="J110" s="14" t="str">
        <f>IF($A110="","",ROUND((E110*((1+F110)^MAX(0,ROUNDDOWN(((TODAY()-C110)/365),0)))),2))</f>
        <v/>
      </c>
      <c r="K110" s="15" t="str">
        <f>IF($A110="","",MAX(0,ROUND(((D110-TODAY())/30.4),0)))</f>
        <v/>
      </c>
    </row>
    <row r="111" spans="1:11" x14ac:dyDescent="0.25">
      <c r="C111" s="11"/>
      <c r="D111" s="11"/>
      <c r="E111" s="12"/>
      <c r="F111" s="13"/>
      <c r="G111" s="12"/>
      <c r="H111" s="11"/>
      <c r="J111" s="14" t="str">
        <f>IF($A111="","",ROUND((E111*((1+F111)^MAX(0,ROUNDDOWN(((TODAY()-C111)/365),0)))),2))</f>
        <v/>
      </c>
      <c r="K111" s="15" t="str">
        <f>IF($A111="","",MAX(0,ROUND(((D111-TODAY())/30.4),0)))</f>
        <v/>
      </c>
    </row>
    <row r="112" spans="1:11" x14ac:dyDescent="0.25">
      <c r="C112" s="11"/>
      <c r="D112" s="11"/>
      <c r="E112" s="12"/>
      <c r="F112" s="13"/>
      <c r="G112" s="12"/>
      <c r="H112" s="11"/>
      <c r="J112" s="14" t="str">
        <f>IF($A112="","",ROUND((E112*((1+F112)^MAX(0,ROUNDDOWN(((TODAY()-C112)/365),0)))),2))</f>
        <v/>
      </c>
      <c r="K112" s="15" t="str">
        <f>IF($A112="","",MAX(0,ROUND(((D112-TODAY())/30.4),0)))</f>
        <v/>
      </c>
    </row>
    <row r="113" spans="1:11" x14ac:dyDescent="0.25">
      <c r="C113" s="11"/>
      <c r="D113" s="11"/>
      <c r="E113" s="12"/>
      <c r="F113" s="13"/>
      <c r="G113" s="12"/>
      <c r="H113" s="11"/>
      <c r="J113" s="14" t="str">
        <f>IF($A113="","",ROUND((E113*((1+F113)^MAX(0,ROUNDDOWN(((TODAY()-C113)/365),0)))),2))</f>
        <v/>
      </c>
      <c r="K113" s="15" t="str">
        <f>IF($A113="","",MAX(0,ROUND(((D113-TODAY())/30.4),0)))</f>
        <v/>
      </c>
    </row>
    <row r="114" spans="1:11" x14ac:dyDescent="0.25">
      <c r="C114" s="11"/>
      <c r="D114" s="11"/>
      <c r="E114" s="12"/>
      <c r="F114" s="13"/>
      <c r="G114" s="12"/>
      <c r="H114" s="11"/>
      <c r="J114" s="14" t="str">
        <f>IF($A114="","",ROUND((E114*((1+F114)^MAX(0,ROUNDDOWN(((TODAY()-C114)/365),0)))),2))</f>
        <v/>
      </c>
      <c r="K114" s="15" t="str">
        <f>IF($A114="","",MAX(0,ROUND(((D114-TODAY())/30.4),0)))</f>
        <v/>
      </c>
    </row>
    <row r="115" spans="1:11" x14ac:dyDescent="0.25">
      <c r="C115" s="11"/>
      <c r="D115" s="11"/>
      <c r="E115" s="12"/>
      <c r="F115" s="13"/>
      <c r="G115" s="12"/>
      <c r="H115" s="11"/>
      <c r="J115" s="14" t="str">
        <f>IF($A115="","",ROUND((E115*((1+F115)^MAX(0,ROUNDDOWN(((TODAY()-C115)/365),0)))),2))</f>
        <v/>
      </c>
      <c r="K115" s="15" t="str">
        <f>IF($A115="","",MAX(0,ROUND(((D115-TODAY())/30.4),0)))</f>
        <v/>
      </c>
    </row>
    <row r="116" spans="1:11" x14ac:dyDescent="0.25">
      <c r="C116" s="11"/>
      <c r="D116" s="11"/>
      <c r="E116" s="12"/>
      <c r="F116" s="13"/>
      <c r="G116" s="12"/>
      <c r="H116" s="11"/>
      <c r="J116" s="14" t="str">
        <f>IF($A116="","",ROUND((E116*((1+F116)^MAX(0,ROUNDDOWN(((TODAY()-C116)/365),0)))),2))</f>
        <v/>
      </c>
      <c r="K116" s="15" t="str">
        <f>IF($A116="","",MAX(0,ROUND(((D116-TODAY())/30.4),0)))</f>
        <v/>
      </c>
    </row>
    <row r="117" spans="1:11" x14ac:dyDescent="0.25">
      <c r="C117" s="11"/>
      <c r="D117" s="11"/>
      <c r="E117" s="12"/>
      <c r="F117" s="13"/>
      <c r="G117" s="12"/>
      <c r="H117" s="11"/>
      <c r="J117" s="14" t="str">
        <f>IF($A117="","",ROUND((E117*((1+F117)^MAX(0,ROUNDDOWN(((TODAY()-C117)/365),0)))),2))</f>
        <v/>
      </c>
      <c r="K117" s="15" t="str">
        <f>IF($A117="","",MAX(0,ROUND(((D117-TODAY())/30.4),0)))</f>
        <v/>
      </c>
    </row>
    <row r="118" spans="1:11" x14ac:dyDescent="0.25">
      <c r="C118" s="11"/>
      <c r="D118" s="11"/>
      <c r="E118" s="12"/>
      <c r="F118" s="13"/>
      <c r="G118" s="12"/>
      <c r="H118" s="11"/>
      <c r="J118" s="14" t="str">
        <f>IF($A118="","",ROUND((E118*((1+F118)^MAX(0,ROUNDDOWN(((TODAY()-C118)/365),0)))),2))</f>
        <v/>
      </c>
      <c r="K118" s="15" t="str">
        <f>IF($A118="","",MAX(0,ROUND(((D118-TODAY())/30.4),0)))</f>
        <v/>
      </c>
    </row>
    <row r="119" spans="1:11" x14ac:dyDescent="0.25">
      <c r="C119" s="11"/>
      <c r="D119" s="11"/>
      <c r="E119" s="12"/>
      <c r="F119" s="13"/>
      <c r="G119" s="12"/>
      <c r="H119" s="11"/>
      <c r="J119" s="14" t="str">
        <f>IF($A119="","",ROUND((E119*((1+F119)^MAX(0,ROUNDDOWN(((TODAY()-C119)/365),0)))),2))</f>
        <v/>
      </c>
      <c r="K119" s="15" t="str">
        <f>IF($A119="","",MAX(0,ROUND(((D119-TODAY())/30.4),0)))</f>
        <v/>
      </c>
    </row>
    <row r="120" spans="1:11" x14ac:dyDescent="0.25">
      <c r="C120" s="11"/>
      <c r="D120" s="11"/>
      <c r="E120" s="12"/>
      <c r="F120" s="13"/>
      <c r="G120" s="12"/>
      <c r="H120" s="11"/>
      <c r="J120" s="14" t="str">
        <f>IF($A120="","",ROUND((E120*((1+F120)^MAX(0,ROUNDDOWN(((TODAY()-C120)/365),0)))),2))</f>
        <v/>
      </c>
      <c r="K120" s="15" t="str">
        <f>IF($A120="","",MAX(0,ROUND(((D120-TODAY())/30.4),0)))</f>
        <v/>
      </c>
    </row>
    <row r="121" spans="1:11" x14ac:dyDescent="0.25">
      <c r="C121" s="11"/>
      <c r="D121" s="11"/>
      <c r="E121" s="12"/>
      <c r="F121" s="13"/>
      <c r="G121" s="12"/>
      <c r="H121" s="11"/>
      <c r="J121" s="14" t="str">
        <f>IF($A121="","",ROUND((E121*((1+F121)^MAX(0,ROUNDDOWN(((TODAY()-C121)/365),0)))),2))</f>
        <v/>
      </c>
      <c r="K121" s="15" t="str">
        <f>IF($A121="","",MAX(0,ROUND(((D121-TODAY())/30.4),0)))</f>
        <v/>
      </c>
    </row>
    <row r="122" spans="1:11" x14ac:dyDescent="0.25">
      <c r="C122" s="11"/>
      <c r="D122" s="11"/>
      <c r="E122" s="12"/>
      <c r="F122" s="13"/>
      <c r="G122" s="12"/>
      <c r="H122" s="11"/>
      <c r="J122" s="14" t="str">
        <f>IF($A122="","",ROUND((E122*((1+F122)^MAX(0,ROUNDDOWN(((TODAY()-C122)/365),0)))),2))</f>
        <v/>
      </c>
      <c r="K122" s="15" t="str">
        <f>IF($A122="","",MAX(0,ROUND(((D122-TODAY())/30.4),0)))</f>
        <v/>
      </c>
    </row>
    <row r="123" spans="1:11" x14ac:dyDescent="0.25">
      <c r="C123" s="11"/>
      <c r="D123" s="11"/>
      <c r="E123" s="12"/>
      <c r="F123" s="13"/>
      <c r="G123" s="12"/>
      <c r="H123" s="11"/>
      <c r="J123" s="14" t="str">
        <f>IF($A123="","",ROUND((E123*((1+F123)^MAX(0,ROUNDDOWN(((TODAY()-C123)/365),0)))),2))</f>
        <v/>
      </c>
      <c r="K123" s="15" t="str">
        <f>IF($A123="","",MAX(0,ROUND(((D123-TODAY())/30.4),0)))</f>
        <v/>
      </c>
    </row>
    <row r="124" spans="1:11" x14ac:dyDescent="0.25">
      <c r="C124" s="11"/>
      <c r="D124" s="11"/>
      <c r="E124" s="12"/>
      <c r="F124" s="13"/>
      <c r="G124" s="12"/>
      <c r="H124" s="11"/>
      <c r="J124" s="14" t="str">
        <f>IF($A124="","",ROUND((E124*((1+F124)^MAX(0,ROUNDDOWN(((TODAY()-C124)/365),0)))),2))</f>
        <v/>
      </c>
      <c r="K124" s="15" t="str">
        <f>IF($A124="","",MAX(0,ROUND(((D124-TODAY())/30.4),0)))</f>
        <v/>
      </c>
    </row>
    <row r="125" spans="1:11" x14ac:dyDescent="0.25">
      <c r="C125" s="11"/>
      <c r="D125" s="11"/>
      <c r="E125" s="12"/>
      <c r="F125" s="13"/>
      <c r="G125" s="12"/>
      <c r="H125" s="11"/>
      <c r="J125" s="14" t="str">
        <f>IF($A125="","",ROUND((E125*((1+F125)^MAX(0,ROUNDDOWN(((TODAY()-C125)/365),0)))),2))</f>
        <v/>
      </c>
      <c r="K125" s="15" t="str">
        <f>IF($A125="","",MAX(0,ROUND(((D125-TODAY())/30.4),0)))</f>
        <v/>
      </c>
    </row>
    <row r="126" spans="1:11" x14ac:dyDescent="0.25">
      <c r="C126" s="11"/>
      <c r="D126" s="11"/>
      <c r="E126" s="12"/>
      <c r="F126" s="13"/>
      <c r="G126" s="12"/>
      <c r="H126" s="11"/>
      <c r="J126" s="14" t="str">
        <f>IF($A126="","",ROUND((E126*((1+F126)^MAX(0,ROUNDDOWN(((TODAY()-C126)/365),0)))),2))</f>
        <v/>
      </c>
      <c r="K126" s="15" t="str">
        <f>IF($A126="","",MAX(0,ROUND(((D126-TODAY())/30.4),0)))</f>
        <v/>
      </c>
    </row>
    <row r="127" spans="1:11" x14ac:dyDescent="0.25">
      <c r="C127" s="11"/>
      <c r="D127" s="11"/>
      <c r="E127" s="12"/>
      <c r="F127" s="13"/>
      <c r="G127" s="12"/>
      <c r="H127" s="11"/>
      <c r="J127" s="14" t="str">
        <f>IF($A127="","",ROUND((E127*((1+F127)^MAX(0,ROUNDDOWN(((TODAY()-C127)/365),0)))),2))</f>
        <v/>
      </c>
      <c r="K127" s="15" t="str">
        <f>IF($A127="","",MAX(0,ROUND(((D127-TODAY())/30.4),0)))</f>
        <v/>
      </c>
    </row>
    <row r="128" spans="1:11" x14ac:dyDescent="0.25">
      <c r="C128" s="11"/>
      <c r="D128" s="11"/>
      <c r="E128" s="12"/>
      <c r="F128" s="13"/>
      <c r="G128" s="12"/>
      <c r="H128" s="11"/>
      <c r="J128" s="14" t="str">
        <f>IF($A128="","",ROUND((E128*((1+F128)^MAX(0,ROUNDDOWN(((TODAY()-C128)/365),0)))),2))</f>
        <v/>
      </c>
      <c r="K128" s="15" t="str">
        <f>IF($A128="","",MAX(0,ROUND(((D128-TODAY())/30.4),0)))</f>
        <v/>
      </c>
    </row>
    <row r="129" spans="1:11" x14ac:dyDescent="0.25">
      <c r="C129" s="11"/>
      <c r="D129" s="11"/>
      <c r="E129" s="12"/>
      <c r="F129" s="13"/>
      <c r="G129" s="12"/>
      <c r="H129" s="11"/>
      <c r="J129" s="14" t="str">
        <f>IF($A129="","",ROUND((E129*((1+F129)^MAX(0,ROUNDDOWN(((TODAY()-C129)/365),0)))),2))</f>
        <v/>
      </c>
      <c r="K129" s="15" t="str">
        <f>IF($A129="","",MAX(0,ROUND(((D129-TODAY())/30.4),0)))</f>
        <v/>
      </c>
    </row>
    <row r="130" spans="1:11" x14ac:dyDescent="0.25">
      <c r="C130" s="11"/>
      <c r="D130" s="11"/>
      <c r="E130" s="12"/>
      <c r="F130" s="13"/>
      <c r="G130" s="12"/>
      <c r="H130" s="11"/>
      <c r="J130" s="14" t="str">
        <f>IF($A130="","",ROUND((E130*((1+F130)^MAX(0,ROUNDDOWN(((TODAY()-C130)/365),0)))),2))</f>
        <v/>
      </c>
      <c r="K130" s="15" t="str">
        <f>IF($A130="","",MAX(0,ROUND(((D130-TODAY())/30.4),0)))</f>
        <v/>
      </c>
    </row>
    <row r="131" spans="1:11" x14ac:dyDescent="0.25">
      <c r="C131" s="11"/>
      <c r="D131" s="11"/>
      <c r="E131" s="12"/>
      <c r="F131" s="13"/>
      <c r="G131" s="12"/>
      <c r="H131" s="11"/>
      <c r="J131" s="14" t="str">
        <f>IF($A131="","",ROUND((E131*((1+F131)^MAX(0,ROUNDDOWN(((TODAY()-C131)/365),0)))),2))</f>
        <v/>
      </c>
      <c r="K131" s="15" t="str">
        <f>IF($A131="","",MAX(0,ROUND(((D131-TODAY())/30.4),0)))</f>
        <v/>
      </c>
    </row>
    <row r="132" spans="1:11" x14ac:dyDescent="0.25">
      <c r="C132" s="11"/>
      <c r="D132" s="11"/>
      <c r="E132" s="12"/>
      <c r="F132" s="13"/>
      <c r="G132" s="12"/>
      <c r="H132" s="11"/>
      <c r="J132" s="14" t="str">
        <f>IF($A132="","",ROUND((E132*((1+F132)^MAX(0,ROUNDDOWN(((TODAY()-C132)/365),0)))),2))</f>
        <v/>
      </c>
      <c r="K132" s="15" t="str">
        <f>IF($A132="","",MAX(0,ROUND(((D132-TODAY())/30.4),0)))</f>
        <v/>
      </c>
    </row>
    <row r="133" spans="1:11" x14ac:dyDescent="0.25">
      <c r="C133" s="11"/>
      <c r="D133" s="11"/>
      <c r="E133" s="12"/>
      <c r="F133" s="13"/>
      <c r="G133" s="12"/>
      <c r="H133" s="11"/>
      <c r="J133" s="14" t="str">
        <f>IF($A133="","",ROUND((E133*((1+F133)^MAX(0,ROUNDDOWN(((TODAY()-C133)/365),0)))),2))</f>
        <v/>
      </c>
      <c r="K133" s="15" t="str">
        <f>IF($A133="","",MAX(0,ROUND(((D133-TODAY())/30.4),0)))</f>
        <v/>
      </c>
    </row>
    <row r="134" spans="1:11" x14ac:dyDescent="0.25">
      <c r="C134" s="11"/>
      <c r="D134" s="11"/>
      <c r="E134" s="12"/>
      <c r="F134" s="13"/>
      <c r="G134" s="12"/>
      <c r="H134" s="11"/>
      <c r="J134" s="14" t="str">
        <f>IF($A134="","",ROUND((E134*((1+F134)^MAX(0,ROUNDDOWN(((TODAY()-C134)/365),0)))),2))</f>
        <v/>
      </c>
      <c r="K134" s="15" t="str">
        <f>IF($A134="","",MAX(0,ROUND(((D134-TODAY())/30.4),0)))</f>
        <v/>
      </c>
    </row>
    <row r="135" spans="1:11" x14ac:dyDescent="0.25">
      <c r="C135" s="11"/>
      <c r="D135" s="11"/>
      <c r="E135" s="12"/>
      <c r="F135" s="13"/>
      <c r="G135" s="12"/>
      <c r="H135" s="11"/>
      <c r="J135" s="14" t="str">
        <f>IF($A135="","",ROUND((E135*((1+F135)^MAX(0,ROUNDDOWN(((TODAY()-C135)/365),0)))),2))</f>
        <v/>
      </c>
      <c r="K135" s="15" t="str">
        <f>IF($A135="","",MAX(0,ROUND(((D135-TODAY())/30.4),0)))</f>
        <v/>
      </c>
    </row>
    <row r="136" spans="1:11" x14ac:dyDescent="0.25">
      <c r="C136" s="11"/>
      <c r="D136" s="11"/>
      <c r="E136" s="12"/>
      <c r="F136" s="13"/>
      <c r="G136" s="12"/>
      <c r="H136" s="11"/>
      <c r="J136" s="14" t="str">
        <f>IF($A136="","",ROUND((E136*((1+F136)^MAX(0,ROUNDDOWN(((TODAY()-C136)/365),0)))),2))</f>
        <v/>
      </c>
      <c r="K136" s="15" t="str">
        <f>IF($A136="","",MAX(0,ROUND(((D136-TODAY())/30.4),0)))</f>
        <v/>
      </c>
    </row>
    <row r="137" spans="1:11" x14ac:dyDescent="0.25">
      <c r="C137" s="11"/>
      <c r="D137" s="11"/>
      <c r="E137" s="12"/>
      <c r="F137" s="13"/>
      <c r="G137" s="12"/>
      <c r="H137" s="11"/>
      <c r="J137" s="14" t="str">
        <f>IF($A137="","",ROUND((E137*((1+F137)^MAX(0,ROUNDDOWN(((TODAY()-C137)/365),0)))),2))</f>
        <v/>
      </c>
      <c r="K137" s="15" t="str">
        <f>IF($A137="","",MAX(0,ROUND(((D137-TODAY())/30.4),0)))</f>
        <v/>
      </c>
    </row>
    <row r="138" spans="1:11" x14ac:dyDescent="0.25">
      <c r="C138" s="11"/>
      <c r="D138" s="11"/>
      <c r="E138" s="12"/>
      <c r="F138" s="13"/>
      <c r="G138" s="12"/>
      <c r="H138" s="11"/>
      <c r="J138" s="14" t="str">
        <f>IF($A138="","",ROUND((E138*((1+F138)^MAX(0,ROUNDDOWN(((TODAY()-C138)/365),0)))),2))</f>
        <v/>
      </c>
      <c r="K138" s="15" t="str">
        <f>IF($A138="","",MAX(0,ROUND(((D138-TODAY())/30.4),0)))</f>
        <v/>
      </c>
    </row>
    <row r="139" spans="1:11" x14ac:dyDescent="0.25">
      <c r="C139" s="11"/>
      <c r="D139" s="11"/>
      <c r="E139" s="12"/>
      <c r="F139" s="13"/>
      <c r="G139" s="12"/>
      <c r="H139" s="11"/>
      <c r="J139" s="14" t="str">
        <f>IF($A139="","",ROUND((E139*((1+F139)^MAX(0,ROUNDDOWN(((TODAY()-C139)/365),0)))),2))</f>
        <v/>
      </c>
      <c r="K139" s="15" t="str">
        <f>IF($A139="","",MAX(0,ROUND(((D139-TODAY())/30.4),0)))</f>
        <v/>
      </c>
    </row>
    <row r="140" spans="1:11" x14ac:dyDescent="0.25">
      <c r="C140" s="11"/>
      <c r="D140" s="11"/>
      <c r="E140" s="12"/>
      <c r="F140" s="13"/>
      <c r="G140" s="12"/>
      <c r="H140" s="11"/>
      <c r="J140" s="14" t="str">
        <f>IF($A140="","",ROUND((E140*((1+F140)^MAX(0,ROUNDDOWN(((TODAY()-C140)/365),0)))),2))</f>
        <v/>
      </c>
      <c r="K140" s="15" t="str">
        <f>IF($A140="","",MAX(0,ROUND(((D140-TODAY())/30.4),0)))</f>
        <v/>
      </c>
    </row>
    <row r="141" spans="1:11" x14ac:dyDescent="0.25">
      <c r="C141" s="11"/>
      <c r="D141" s="11"/>
      <c r="E141" s="12"/>
      <c r="F141" s="13"/>
      <c r="G141" s="12"/>
      <c r="H141" s="11"/>
      <c r="J141" s="14" t="str">
        <f>IF($A141="","",ROUND((E141*((1+F141)^MAX(0,ROUNDDOWN(((TODAY()-C141)/365),0)))),2))</f>
        <v/>
      </c>
      <c r="K141" s="15" t="str">
        <f>IF($A141="","",MAX(0,ROUND(((D141-TODAY())/30.4),0)))</f>
        <v/>
      </c>
    </row>
    <row r="142" spans="1:11" x14ac:dyDescent="0.25">
      <c r="C142" s="11"/>
      <c r="D142" s="11"/>
      <c r="E142" s="12"/>
      <c r="F142" s="13"/>
      <c r="G142" s="12"/>
      <c r="H142" s="11"/>
      <c r="J142" s="14" t="str">
        <f>IF($A142="","",ROUND((E142*((1+F142)^MAX(0,ROUNDDOWN(((TODAY()-C142)/365),0)))),2))</f>
        <v/>
      </c>
      <c r="K142" s="15" t="str">
        <f>IF($A142="","",MAX(0,ROUND(((D142-TODAY())/30.4),0)))</f>
        <v/>
      </c>
    </row>
    <row r="143" spans="1:11" x14ac:dyDescent="0.25">
      <c r="C143" s="11"/>
      <c r="D143" s="11"/>
      <c r="E143" s="12"/>
      <c r="F143" s="13"/>
      <c r="G143" s="12"/>
      <c r="H143" s="11"/>
      <c r="J143" s="14" t="str">
        <f>IF($A143="","",ROUND((E143*((1+F143)^MAX(0,ROUNDDOWN(((TODAY()-C143)/365),0)))),2))</f>
        <v/>
      </c>
      <c r="K143" s="15" t="str">
        <f>IF($A143="","",MAX(0,ROUND(((D143-TODAY())/30.4),0)))</f>
        <v/>
      </c>
    </row>
    <row r="144" spans="1:11" x14ac:dyDescent="0.25">
      <c r="C144" s="11"/>
      <c r="D144" s="11"/>
      <c r="E144" s="12"/>
      <c r="F144" s="13"/>
      <c r="G144" s="12"/>
      <c r="H144" s="11"/>
      <c r="J144" s="14" t="str">
        <f>IF($A144="","",ROUND((E144*((1+F144)^MAX(0,ROUNDDOWN(((TODAY()-C144)/365),0)))),2))</f>
        <v/>
      </c>
      <c r="K144" s="15" t="str">
        <f>IF($A144="","",MAX(0,ROUND(((D144-TODAY())/30.4),0)))</f>
        <v/>
      </c>
    </row>
    <row r="145" spans="1:11" x14ac:dyDescent="0.25">
      <c r="C145" s="11"/>
      <c r="D145" s="11"/>
      <c r="E145" s="12"/>
      <c r="F145" s="13"/>
      <c r="G145" s="12"/>
      <c r="H145" s="11"/>
      <c r="J145" s="14" t="str">
        <f>IF($A145="","",ROUND((E145*((1+F145)^MAX(0,ROUNDDOWN(((TODAY()-C145)/365),0)))),2))</f>
        <v/>
      </c>
      <c r="K145" s="15" t="str">
        <f>IF($A145="","",MAX(0,ROUND(((D145-TODAY())/30.4),0)))</f>
        <v/>
      </c>
    </row>
    <row r="146" spans="1:11" x14ac:dyDescent="0.25">
      <c r="C146" s="11"/>
      <c r="D146" s="11"/>
      <c r="E146" s="12"/>
      <c r="F146" s="13"/>
      <c r="G146" s="12"/>
      <c r="H146" s="11"/>
      <c r="J146" s="14" t="str">
        <f>IF($A146="","",ROUND((E146*((1+F146)^MAX(0,ROUNDDOWN(((TODAY()-C146)/365),0)))),2))</f>
        <v/>
      </c>
      <c r="K146" s="15" t="str">
        <f>IF($A146="","",MAX(0,ROUND(((D146-TODAY())/30.4),0)))</f>
        <v/>
      </c>
    </row>
    <row r="147" spans="1:11" x14ac:dyDescent="0.25">
      <c r="C147" s="11"/>
      <c r="D147" s="11"/>
      <c r="E147" s="12"/>
      <c r="F147" s="13"/>
      <c r="G147" s="12"/>
      <c r="H147" s="11"/>
      <c r="J147" s="14" t="str">
        <f>IF($A147="","",ROUND((E147*((1+F147)^MAX(0,ROUNDDOWN(((TODAY()-C147)/365),0)))),2))</f>
        <v/>
      </c>
      <c r="K147" s="15" t="str">
        <f>IF($A147="","",MAX(0,ROUND(((D147-TODAY())/30.4),0)))</f>
        <v/>
      </c>
    </row>
    <row r="148" spans="1:11" x14ac:dyDescent="0.25">
      <c r="C148" s="11"/>
      <c r="D148" s="11"/>
      <c r="E148" s="12"/>
      <c r="F148" s="13"/>
      <c r="G148" s="12"/>
      <c r="H148" s="11"/>
      <c r="J148" s="14" t="str">
        <f>IF($A148="","",ROUND((E148*((1+F148)^MAX(0,ROUNDDOWN(((TODAY()-C148)/365),0)))),2))</f>
        <v/>
      </c>
      <c r="K148" s="15" t="str">
        <f>IF($A148="","",MAX(0,ROUND(((D148-TODAY())/30.4),0)))</f>
        <v/>
      </c>
    </row>
    <row r="149" spans="1:11" x14ac:dyDescent="0.25">
      <c r="C149" s="11"/>
      <c r="D149" s="11"/>
      <c r="E149" s="12"/>
      <c r="F149" s="13"/>
      <c r="G149" s="12"/>
      <c r="H149" s="11"/>
      <c r="J149" s="14" t="str">
        <f>IF($A149="","",ROUND((E149*((1+F149)^MAX(0,ROUNDDOWN(((TODAY()-C149)/365),0)))),2))</f>
        <v/>
      </c>
      <c r="K149" s="15" t="str">
        <f>IF($A149="","",MAX(0,ROUND(((D149-TODAY())/30.4),0)))</f>
        <v/>
      </c>
    </row>
    <row r="150" spans="1:11" x14ac:dyDescent="0.25">
      <c r="C150" s="11"/>
      <c r="D150" s="11"/>
      <c r="E150" s="12"/>
      <c r="F150" s="13"/>
      <c r="G150" s="12"/>
      <c r="H150" s="11"/>
      <c r="J150" s="14" t="str">
        <f>IF($A150="","",ROUND((E150*((1+F150)^MAX(0,ROUNDDOWN(((TODAY()-C150)/365),0)))),2))</f>
        <v/>
      </c>
      <c r="K150" s="15" t="str">
        <f>IF($A150="","",MAX(0,ROUND(((D150-TODAY())/30.4),0)))</f>
        <v/>
      </c>
    </row>
    <row r="151" spans="1:11" x14ac:dyDescent="0.25">
      <c r="C151" s="11"/>
      <c r="D151" s="11"/>
      <c r="E151" s="12"/>
      <c r="F151" s="13"/>
      <c r="G151" s="12"/>
      <c r="H151" s="11"/>
      <c r="J151" s="14" t="str">
        <f>IF($A151="","",ROUND((E151*((1+F151)^MAX(0,ROUNDDOWN(((TODAY()-C151)/365),0)))),2))</f>
        <v/>
      </c>
      <c r="K151" s="15" t="str">
        <f>IF($A151="","",MAX(0,ROUND(((D151-TODAY())/30.4),0)))</f>
        <v/>
      </c>
    </row>
    <row r="152" spans="1:11" x14ac:dyDescent="0.25">
      <c r="C152" s="11"/>
      <c r="D152" s="11"/>
      <c r="E152" s="12"/>
      <c r="F152" s="13"/>
      <c r="G152" s="12"/>
      <c r="H152" s="11"/>
      <c r="J152" s="14" t="str">
        <f>IF($A152="","",ROUND((E152*((1+F152)^MAX(0,ROUNDDOWN(((TODAY()-C152)/365),0)))),2))</f>
        <v/>
      </c>
      <c r="K152" s="15" t="str">
        <f>IF($A152="","",MAX(0,ROUND(((D152-TODAY())/30.4),0)))</f>
        <v/>
      </c>
    </row>
    <row r="153" spans="1:11" x14ac:dyDescent="0.25">
      <c r="C153" s="11"/>
      <c r="D153" s="11"/>
      <c r="E153" s="12"/>
      <c r="F153" s="13"/>
      <c r="G153" s="12"/>
      <c r="H153" s="11"/>
      <c r="J153" s="14" t="str">
        <f>IF($A153="","",ROUND((E153*((1+F153)^MAX(0,ROUNDDOWN(((TODAY()-C153)/365),0)))),2))</f>
        <v/>
      </c>
      <c r="K153" s="15" t="str">
        <f>IF($A153="","",MAX(0,ROUND(((D153-TODAY())/30.4),0)))</f>
        <v/>
      </c>
    </row>
    <row r="154" spans="1:11" x14ac:dyDescent="0.25">
      <c r="C154" s="11"/>
      <c r="D154" s="11"/>
      <c r="E154" s="12"/>
      <c r="F154" s="13"/>
      <c r="G154" s="12"/>
      <c r="H154" s="11"/>
      <c r="J154" s="14" t="str">
        <f>IF($A154="","",ROUND((E154*((1+F154)^MAX(0,ROUNDDOWN(((TODAY()-C154)/365),0)))),2))</f>
        <v/>
      </c>
      <c r="K154" s="15" t="str">
        <f>IF($A154="","",MAX(0,ROUND(((D154-TODAY())/30.4),0)))</f>
        <v/>
      </c>
    </row>
    <row r="155" spans="1:11" x14ac:dyDescent="0.25">
      <c r="C155" s="11"/>
      <c r="D155" s="11"/>
      <c r="E155" s="12"/>
      <c r="F155" s="13"/>
      <c r="G155" s="12"/>
      <c r="H155" s="11"/>
      <c r="J155" s="14" t="str">
        <f>IF($A155="","",ROUND((E155*((1+F155)^MAX(0,ROUNDDOWN(((TODAY()-C155)/365),0)))),2))</f>
        <v/>
      </c>
      <c r="K155" s="15" t="str">
        <f>IF($A155="","",MAX(0,ROUND(((D155-TODAY())/30.4),0)))</f>
        <v/>
      </c>
    </row>
    <row r="156" spans="1:11" x14ac:dyDescent="0.25">
      <c r="C156" s="11"/>
      <c r="D156" s="11"/>
      <c r="E156" s="12"/>
      <c r="F156" s="13"/>
      <c r="G156" s="12"/>
      <c r="H156" s="11"/>
      <c r="J156" s="14" t="str">
        <f>IF($A156="","",ROUND((E156*((1+F156)^MAX(0,ROUNDDOWN(((TODAY()-C156)/365),0)))),2))</f>
        <v/>
      </c>
      <c r="K156" s="15" t="str">
        <f>IF($A156="","",MAX(0,ROUND(((D156-TODAY())/30.4),0)))</f>
        <v/>
      </c>
    </row>
    <row r="157" spans="1:11" x14ac:dyDescent="0.25">
      <c r="C157" s="11"/>
      <c r="D157" s="11"/>
      <c r="E157" s="12"/>
      <c r="F157" s="13"/>
      <c r="G157" s="12"/>
      <c r="H157" s="11"/>
      <c r="J157" s="14" t="str">
        <f>IF($A157="","",ROUND((E157*((1+F157)^MAX(0,ROUNDDOWN(((TODAY()-C157)/365),0)))),2))</f>
        <v/>
      </c>
      <c r="K157" s="15" t="str">
        <f>IF($A157="","",MAX(0,ROUND(((D157-TODAY())/30.4),0)))</f>
        <v/>
      </c>
    </row>
    <row r="158" spans="1:11" x14ac:dyDescent="0.25">
      <c r="C158" s="11"/>
      <c r="D158" s="11"/>
      <c r="E158" s="12"/>
      <c r="F158" s="13"/>
      <c r="G158" s="12"/>
      <c r="H158" s="11"/>
      <c r="J158" s="14" t="str">
        <f>IF($A158="","",ROUND((E158*((1+F158)^MAX(0,ROUNDDOWN(((TODAY()-C158)/365),0)))),2))</f>
        <v/>
      </c>
      <c r="K158" s="15" t="str">
        <f>IF($A158="","",MAX(0,ROUND(((D158-TODAY())/30.4),0)))</f>
        <v/>
      </c>
    </row>
    <row r="159" spans="1:11" x14ac:dyDescent="0.25">
      <c r="C159" s="11"/>
      <c r="D159" s="11"/>
      <c r="E159" s="12"/>
      <c r="F159" s="13"/>
      <c r="G159" s="12"/>
      <c r="H159" s="11"/>
      <c r="J159" s="14" t="str">
        <f>IF($A159="","",ROUND((E159*((1+F159)^MAX(0,ROUNDDOWN(((TODAY()-C159)/365),0)))),2))</f>
        <v/>
      </c>
      <c r="K159" s="15" t="str">
        <f>IF($A159="","",MAX(0,ROUND(((D159-TODAY())/30.4),0)))</f>
        <v/>
      </c>
    </row>
    <row r="160" spans="1:11" x14ac:dyDescent="0.25">
      <c r="C160" s="11"/>
      <c r="D160" s="11"/>
      <c r="E160" s="12"/>
      <c r="F160" s="13"/>
      <c r="G160" s="12"/>
      <c r="H160" s="11"/>
      <c r="J160" s="14" t="str">
        <f>IF($A160="","",ROUND((E160*((1+F160)^MAX(0,ROUNDDOWN(((TODAY()-C160)/365),0)))),2))</f>
        <v/>
      </c>
      <c r="K160" s="15" t="str">
        <f>IF($A160="","",MAX(0,ROUND(((D160-TODAY())/30.4),0)))</f>
        <v/>
      </c>
    </row>
    <row r="161" spans="1:11" x14ac:dyDescent="0.25">
      <c r="C161" s="11"/>
      <c r="D161" s="11"/>
      <c r="E161" s="12"/>
      <c r="F161" s="13"/>
      <c r="G161" s="12"/>
      <c r="H161" s="11"/>
      <c r="J161" s="14" t="str">
        <f>IF($A161="","",ROUND((E161*((1+F161)^MAX(0,ROUNDDOWN(((TODAY()-C161)/365),0)))),2))</f>
        <v/>
      </c>
      <c r="K161" s="15" t="str">
        <f>IF($A161="","",MAX(0,ROUND(((D161-TODAY())/30.4),0)))</f>
        <v/>
      </c>
    </row>
    <row r="162" spans="1:11" x14ac:dyDescent="0.25">
      <c r="C162" s="11"/>
      <c r="D162" s="11"/>
      <c r="E162" s="12"/>
      <c r="F162" s="13"/>
      <c r="G162" s="12"/>
      <c r="H162" s="11"/>
      <c r="J162" s="14" t="str">
        <f>IF($A162="","",ROUND((E162*((1+F162)^MAX(0,ROUNDDOWN(((TODAY()-C162)/365),0)))),2))</f>
        <v/>
      </c>
      <c r="K162" s="15" t="str">
        <f>IF($A162="","",MAX(0,ROUND(((D162-TODAY())/30.4),0)))</f>
        <v/>
      </c>
    </row>
    <row r="163" spans="1:11" x14ac:dyDescent="0.25">
      <c r="C163" s="11"/>
      <c r="D163" s="11"/>
      <c r="E163" s="12"/>
      <c r="F163" s="13"/>
      <c r="G163" s="12"/>
      <c r="H163" s="11"/>
      <c r="J163" s="14" t="str">
        <f>IF($A163="","",ROUND((E163*((1+F163)^MAX(0,ROUNDDOWN(((TODAY()-C163)/365),0)))),2))</f>
        <v/>
      </c>
      <c r="K163" s="15" t="str">
        <f>IF($A163="","",MAX(0,ROUND(((D163-TODAY())/30.4),0)))</f>
        <v/>
      </c>
    </row>
    <row r="164" spans="1:11" x14ac:dyDescent="0.25">
      <c r="C164" s="11"/>
      <c r="D164" s="11"/>
      <c r="E164" s="12"/>
      <c r="F164" s="13"/>
      <c r="G164" s="12"/>
      <c r="H164" s="11"/>
      <c r="J164" s="14" t="str">
        <f>IF($A164="","",ROUND((E164*((1+F164)^MAX(0,ROUNDDOWN(((TODAY()-C164)/365),0)))),2))</f>
        <v/>
      </c>
      <c r="K164" s="15" t="str">
        <f>IF($A164="","",MAX(0,ROUND(((D164-TODAY())/30.4),0)))</f>
        <v/>
      </c>
    </row>
    <row r="165" spans="1:11" x14ac:dyDescent="0.25">
      <c r="C165" s="11"/>
      <c r="D165" s="11"/>
      <c r="E165" s="12"/>
      <c r="F165" s="13"/>
      <c r="G165" s="12"/>
      <c r="H165" s="11"/>
      <c r="J165" s="14" t="str">
        <f>IF($A165="","",ROUND((E165*((1+F165)^MAX(0,ROUNDDOWN(((TODAY()-C165)/365),0)))),2))</f>
        <v/>
      </c>
      <c r="K165" s="15" t="str">
        <f>IF($A165="","",MAX(0,ROUND(((D165-TODAY())/30.4),0)))</f>
        <v/>
      </c>
    </row>
    <row r="166" spans="1:11" x14ac:dyDescent="0.25">
      <c r="C166" s="11"/>
      <c r="D166" s="11"/>
      <c r="E166" s="12"/>
      <c r="F166" s="13"/>
      <c r="G166" s="12"/>
      <c r="H166" s="11"/>
      <c r="J166" s="14" t="str">
        <f>IF($A166="","",ROUND((E166*((1+F166)^MAX(0,ROUNDDOWN(((TODAY()-C166)/365),0)))),2))</f>
        <v/>
      </c>
      <c r="K166" s="15" t="str">
        <f>IF($A166="","",MAX(0,ROUND(((D166-TODAY())/30.4),0)))</f>
        <v/>
      </c>
    </row>
    <row r="167" spans="1:11" x14ac:dyDescent="0.25">
      <c r="C167" s="11"/>
      <c r="D167" s="11"/>
      <c r="E167" s="12"/>
      <c r="F167" s="13"/>
      <c r="G167" s="12"/>
      <c r="H167" s="11"/>
      <c r="J167" s="14" t="str">
        <f>IF($A167="","",ROUND((E167*((1+F167)^MAX(0,ROUNDDOWN(((TODAY()-C167)/365),0)))),2))</f>
        <v/>
      </c>
      <c r="K167" s="15" t="str">
        <f>IF($A167="","",MAX(0,ROUND(((D167-TODAY())/30.4),0)))</f>
        <v/>
      </c>
    </row>
    <row r="168" spans="1:11" x14ac:dyDescent="0.25">
      <c r="C168" s="11"/>
      <c r="D168" s="11"/>
      <c r="E168" s="12"/>
      <c r="F168" s="13"/>
      <c r="G168" s="12"/>
      <c r="H168" s="11"/>
      <c r="J168" s="14" t="str">
        <f>IF($A168="","",ROUND((E168*((1+F168)^MAX(0,ROUNDDOWN(((TODAY()-C168)/365),0)))),2))</f>
        <v/>
      </c>
      <c r="K168" s="15" t="str">
        <f>IF($A168="","",MAX(0,ROUND(((D168-TODAY())/30.4),0)))</f>
        <v/>
      </c>
    </row>
    <row r="169" spans="1:11" x14ac:dyDescent="0.25">
      <c r="C169" s="11"/>
      <c r="D169" s="11"/>
      <c r="E169" s="12"/>
      <c r="F169" s="13"/>
      <c r="G169" s="12"/>
      <c r="H169" s="11"/>
      <c r="J169" s="14" t="str">
        <f>IF($A169="","",ROUND((E169*((1+F169)^MAX(0,ROUNDDOWN(((TODAY()-C169)/365),0)))),2))</f>
        <v/>
      </c>
      <c r="K169" s="15" t="str">
        <f>IF($A169="","",MAX(0,ROUND(((D169-TODAY())/30.4),0)))</f>
        <v/>
      </c>
    </row>
    <row r="170" spans="1:11" x14ac:dyDescent="0.25">
      <c r="C170" s="11"/>
      <c r="D170" s="11"/>
      <c r="E170" s="12"/>
      <c r="F170" s="13"/>
      <c r="G170" s="12"/>
      <c r="H170" s="11"/>
      <c r="J170" s="14" t="str">
        <f>IF($A170="","",ROUND((E170*((1+F170)^MAX(0,ROUNDDOWN(((TODAY()-C170)/365),0)))),2))</f>
        <v/>
      </c>
      <c r="K170" s="15" t="str">
        <f>IF($A170="","",MAX(0,ROUND(((D170-TODAY())/30.4),0)))</f>
        <v/>
      </c>
    </row>
    <row r="171" spans="1:11" x14ac:dyDescent="0.25">
      <c r="C171" s="11"/>
      <c r="D171" s="11"/>
      <c r="E171" s="12"/>
      <c r="F171" s="13"/>
      <c r="G171" s="12"/>
      <c r="H171" s="11"/>
      <c r="J171" s="14" t="str">
        <f>IF($A171="","",ROUND((E171*((1+F171)^MAX(0,ROUNDDOWN(((TODAY()-C171)/365),0)))),2))</f>
        <v/>
      </c>
      <c r="K171" s="15" t="str">
        <f>IF($A171="","",MAX(0,ROUND(((D171-TODAY())/30.4),0)))</f>
        <v/>
      </c>
    </row>
    <row r="172" spans="1:11" x14ac:dyDescent="0.25">
      <c r="C172" s="11"/>
      <c r="D172" s="11"/>
      <c r="E172" s="12"/>
      <c r="F172" s="13"/>
      <c r="G172" s="12"/>
      <c r="H172" s="11"/>
      <c r="J172" s="14" t="str">
        <f>IF($A172="","",ROUND((E172*((1+F172)^MAX(0,ROUNDDOWN(((TODAY()-C172)/365),0)))),2))</f>
        <v/>
      </c>
      <c r="K172" s="15" t="str">
        <f>IF($A172="","",MAX(0,ROUND(((D172-TODAY())/30.4),0)))</f>
        <v/>
      </c>
    </row>
    <row r="173" spans="1:11" x14ac:dyDescent="0.25">
      <c r="C173" s="11"/>
      <c r="D173" s="11"/>
      <c r="E173" s="12"/>
      <c r="F173" s="13"/>
      <c r="G173" s="12"/>
      <c r="H173" s="11"/>
      <c r="J173" s="14" t="str">
        <f>IF($A173="","",ROUND((E173*((1+F173)^MAX(0,ROUNDDOWN(((TODAY()-C173)/365),0)))),2))</f>
        <v/>
      </c>
      <c r="K173" s="15" t="str">
        <f>IF($A173="","",MAX(0,ROUND(((D173-TODAY())/30.4),0)))</f>
        <v/>
      </c>
    </row>
    <row r="174" spans="1:11" x14ac:dyDescent="0.25">
      <c r="C174" s="11"/>
      <c r="D174" s="11"/>
      <c r="E174" s="12"/>
      <c r="F174" s="13"/>
      <c r="G174" s="12"/>
      <c r="H174" s="11"/>
      <c r="J174" s="14" t="str">
        <f>IF($A174="","",ROUND((E174*((1+F174)^MAX(0,ROUNDDOWN(((TODAY()-C174)/365),0)))),2))</f>
        <v/>
      </c>
      <c r="K174" s="15" t="str">
        <f>IF($A174="","",MAX(0,ROUND(((D174-TODAY())/30.4),0)))</f>
        <v/>
      </c>
    </row>
    <row r="175" spans="1:11" x14ac:dyDescent="0.25">
      <c r="C175" s="11"/>
      <c r="D175" s="11"/>
      <c r="E175" s="12"/>
      <c r="F175" s="13"/>
      <c r="G175" s="12"/>
      <c r="H175" s="11"/>
      <c r="J175" s="14" t="str">
        <f>IF($A175="","",ROUND((E175*((1+F175)^MAX(0,ROUNDDOWN(((TODAY()-C175)/365),0)))),2))</f>
        <v/>
      </c>
      <c r="K175" s="15" t="str">
        <f>IF($A175="","",MAX(0,ROUND(((D175-TODAY())/30.4),0)))</f>
        <v/>
      </c>
    </row>
    <row r="176" spans="1:11" x14ac:dyDescent="0.25">
      <c r="C176" s="11"/>
      <c r="D176" s="11"/>
      <c r="E176" s="12"/>
      <c r="F176" s="13"/>
      <c r="G176" s="12"/>
      <c r="H176" s="11"/>
      <c r="J176" s="14" t="str">
        <f>IF($A176="","",ROUND((E176*((1+F176)^MAX(0,ROUNDDOWN(((TODAY()-C176)/365),0)))),2))</f>
        <v/>
      </c>
      <c r="K176" s="15" t="str">
        <f>IF($A176="","",MAX(0,ROUND(((D176-TODAY())/30.4),0)))</f>
        <v/>
      </c>
    </row>
    <row r="177" spans="1:11" x14ac:dyDescent="0.25">
      <c r="C177" s="11"/>
      <c r="D177" s="11"/>
      <c r="E177" s="12"/>
      <c r="F177" s="13"/>
      <c r="G177" s="12"/>
      <c r="H177" s="11"/>
      <c r="J177" s="14" t="str">
        <f>IF($A177="","",ROUND((E177*((1+F177)^MAX(0,ROUNDDOWN(((TODAY()-C177)/365),0)))),2))</f>
        <v/>
      </c>
      <c r="K177" s="15" t="str">
        <f>IF($A177="","",MAX(0,ROUND(((D177-TODAY())/30.4),0)))</f>
        <v/>
      </c>
    </row>
    <row r="178" spans="1:11" x14ac:dyDescent="0.25">
      <c r="C178" s="11"/>
      <c r="D178" s="11"/>
      <c r="E178" s="12"/>
      <c r="F178" s="13"/>
      <c r="G178" s="12"/>
      <c r="H178" s="11"/>
      <c r="J178" s="14" t="str">
        <f>IF($A178="","",ROUND((E178*((1+F178)^MAX(0,ROUNDDOWN(((TODAY()-C178)/365),0)))),2))</f>
        <v/>
      </c>
      <c r="K178" s="15" t="str">
        <f>IF($A178="","",MAX(0,ROUND(((D178-TODAY())/30.4),0)))</f>
        <v/>
      </c>
    </row>
    <row r="179" spans="1:11" x14ac:dyDescent="0.25">
      <c r="C179" s="11"/>
      <c r="D179" s="11"/>
      <c r="E179" s="12"/>
      <c r="F179" s="13"/>
      <c r="G179" s="12"/>
      <c r="H179" s="11"/>
      <c r="J179" s="14" t="str">
        <f>IF($A179="","",ROUND((E179*((1+F179)^MAX(0,ROUNDDOWN(((TODAY()-C179)/365),0)))),2))</f>
        <v/>
      </c>
      <c r="K179" s="15" t="str">
        <f>IF($A179="","",MAX(0,ROUND(((D179-TODAY())/30.4),0)))</f>
        <v/>
      </c>
    </row>
    <row r="180" spans="1:11" x14ac:dyDescent="0.25">
      <c r="C180" s="11"/>
      <c r="D180" s="11"/>
      <c r="E180" s="12"/>
      <c r="F180" s="13"/>
      <c r="G180" s="12"/>
      <c r="H180" s="11"/>
      <c r="J180" s="14" t="str">
        <f>IF($A180="","",ROUND((E180*((1+F180)^MAX(0,ROUNDDOWN(((TODAY()-C180)/365),0)))),2))</f>
        <v/>
      </c>
      <c r="K180" s="15" t="str">
        <f>IF($A180="","",MAX(0,ROUND(((D180-TODAY())/30.4),0)))</f>
        <v/>
      </c>
    </row>
    <row r="181" spans="1:11" x14ac:dyDescent="0.25">
      <c r="C181" s="11"/>
      <c r="D181" s="11"/>
      <c r="E181" s="12"/>
      <c r="F181" s="13"/>
      <c r="G181" s="12"/>
      <c r="H181" s="11"/>
      <c r="J181" s="14" t="str">
        <f>IF($A181="","",ROUND((E181*((1+F181)^MAX(0,ROUNDDOWN(((TODAY()-C181)/365),0)))),2))</f>
        <v/>
      </c>
      <c r="K181" s="15" t="str">
        <f>IF($A181="","",MAX(0,ROUND(((D181-TODAY())/30.4),0)))</f>
        <v/>
      </c>
    </row>
    <row r="182" spans="1:11" x14ac:dyDescent="0.25">
      <c r="C182" s="11"/>
      <c r="D182" s="11"/>
      <c r="E182" s="12"/>
      <c r="F182" s="13"/>
      <c r="G182" s="12"/>
      <c r="H182" s="11"/>
      <c r="J182" s="14" t="str">
        <f>IF($A182="","",ROUND((E182*((1+F182)^MAX(0,ROUNDDOWN(((TODAY()-C182)/365),0)))),2))</f>
        <v/>
      </c>
      <c r="K182" s="15" t="str">
        <f>IF($A182="","",MAX(0,ROUND(((D182-TODAY())/30.4),0)))</f>
        <v/>
      </c>
    </row>
    <row r="183" spans="1:11" x14ac:dyDescent="0.25">
      <c r="C183" s="11"/>
      <c r="D183" s="11"/>
      <c r="E183" s="12"/>
      <c r="F183" s="13"/>
      <c r="G183" s="12"/>
      <c r="H183" s="11"/>
      <c r="J183" s="14" t="str">
        <f>IF($A183="","",ROUND((E183*((1+F183)^MAX(0,ROUNDDOWN(((TODAY()-C183)/365),0)))),2))</f>
        <v/>
      </c>
      <c r="K183" s="15" t="str">
        <f>IF($A183="","",MAX(0,ROUND(((D183-TODAY())/30.4),0)))</f>
        <v/>
      </c>
    </row>
    <row r="184" spans="1:11" x14ac:dyDescent="0.25">
      <c r="C184" s="11"/>
      <c r="D184" s="11"/>
      <c r="E184" s="12"/>
      <c r="F184" s="13"/>
      <c r="G184" s="12"/>
      <c r="H184" s="11"/>
      <c r="J184" s="14" t="str">
        <f>IF($A184="","",ROUND((E184*((1+F184)^MAX(0,ROUNDDOWN(((TODAY()-C184)/365),0)))),2))</f>
        <v/>
      </c>
      <c r="K184" s="15" t="str">
        <f>IF($A184="","",MAX(0,ROUND(((D184-TODAY())/30.4),0)))</f>
        <v/>
      </c>
    </row>
    <row r="185" spans="1:11" x14ac:dyDescent="0.25">
      <c r="C185" s="11"/>
      <c r="D185" s="11"/>
      <c r="E185" s="12"/>
      <c r="F185" s="13"/>
      <c r="G185" s="12"/>
      <c r="H185" s="11"/>
      <c r="J185" s="14" t="str">
        <f>IF($A185="","",ROUND((E185*((1+F185)^MAX(0,ROUNDDOWN(((TODAY()-C185)/365),0)))),2))</f>
        <v/>
      </c>
      <c r="K185" s="15" t="str">
        <f>IF($A185="","",MAX(0,ROUND(((D185-TODAY())/30.4),0)))</f>
        <v/>
      </c>
    </row>
    <row r="186" spans="1:11" x14ac:dyDescent="0.25">
      <c r="C186" s="11"/>
      <c r="D186" s="11"/>
      <c r="E186" s="12"/>
      <c r="F186" s="13"/>
      <c r="G186" s="12"/>
      <c r="H186" s="11"/>
      <c r="J186" s="14" t="str">
        <f>IF($A186="","",ROUND((E186*((1+F186)^MAX(0,ROUNDDOWN(((TODAY()-C186)/365),0)))),2))</f>
        <v/>
      </c>
      <c r="K186" s="15" t="str">
        <f>IF($A186="","",MAX(0,ROUND(((D186-TODAY())/30.4),0)))</f>
        <v/>
      </c>
    </row>
    <row r="187" spans="1:11" x14ac:dyDescent="0.25">
      <c r="C187" s="11"/>
      <c r="D187" s="11"/>
      <c r="E187" s="12"/>
      <c r="F187" s="13"/>
      <c r="G187" s="12"/>
      <c r="H187" s="11"/>
      <c r="J187" s="14" t="str">
        <f>IF($A187="","",ROUND((E187*((1+F187)^MAX(0,ROUNDDOWN(((TODAY()-C187)/365),0)))),2))</f>
        <v/>
      </c>
      <c r="K187" s="15" t="str">
        <f>IF($A187="","",MAX(0,ROUND(((D187-TODAY())/30.4),0)))</f>
        <v/>
      </c>
    </row>
    <row r="188" spans="1:11" x14ac:dyDescent="0.25">
      <c r="C188" s="11"/>
      <c r="D188" s="11"/>
      <c r="E188" s="12"/>
      <c r="F188" s="13"/>
      <c r="G188" s="12"/>
      <c r="H188" s="11"/>
      <c r="J188" s="14" t="str">
        <f>IF($A188="","",ROUND((E188*((1+F188)^MAX(0,ROUNDDOWN(((TODAY()-C188)/365),0)))),2))</f>
        <v/>
      </c>
      <c r="K188" s="15" t="str">
        <f>IF($A188="","",MAX(0,ROUND(((D188-TODAY())/30.4),0)))</f>
        <v/>
      </c>
    </row>
    <row r="189" spans="1:11" x14ac:dyDescent="0.25">
      <c r="C189" s="11"/>
      <c r="D189" s="11"/>
      <c r="E189" s="12"/>
      <c r="F189" s="13"/>
      <c r="G189" s="12"/>
      <c r="H189" s="11"/>
      <c r="J189" s="14" t="str">
        <f>IF($A189="","",ROUND((E189*((1+F189)^MAX(0,ROUNDDOWN(((TODAY()-C189)/365),0)))),2))</f>
        <v/>
      </c>
      <c r="K189" s="15" t="str">
        <f>IF($A189="","",MAX(0,ROUND(((D189-TODAY())/30.4),0)))</f>
        <v/>
      </c>
    </row>
    <row r="190" spans="1:11" x14ac:dyDescent="0.25">
      <c r="C190" s="11"/>
      <c r="D190" s="11"/>
      <c r="E190" s="12"/>
      <c r="F190" s="13"/>
      <c r="G190" s="12"/>
      <c r="H190" s="11"/>
      <c r="J190" s="14" t="str">
        <f>IF($A190="","",ROUND((E190*((1+F190)^MAX(0,ROUNDDOWN(((TODAY()-C190)/365),0)))),2))</f>
        <v/>
      </c>
      <c r="K190" s="15" t="str">
        <f>IF($A190="","",MAX(0,ROUND(((D190-TODAY())/30.4),0)))</f>
        <v/>
      </c>
    </row>
    <row r="191" spans="1:11" x14ac:dyDescent="0.25">
      <c r="C191" s="11"/>
      <c r="D191" s="11"/>
      <c r="E191" s="12"/>
      <c r="F191" s="13"/>
      <c r="G191" s="12"/>
      <c r="H191" s="11"/>
      <c r="J191" s="14" t="str">
        <f>IF($A191="","",ROUND((E191*((1+F191)^MAX(0,ROUNDDOWN(((TODAY()-C191)/365),0)))),2))</f>
        <v/>
      </c>
      <c r="K191" s="15" t="str">
        <f>IF($A191="","",MAX(0,ROUND(((D191-TODAY())/30.4),0)))</f>
        <v/>
      </c>
    </row>
    <row r="192" spans="1:11" x14ac:dyDescent="0.25">
      <c r="C192" s="11"/>
      <c r="D192" s="11"/>
      <c r="E192" s="12"/>
      <c r="F192" s="13"/>
      <c r="G192" s="12"/>
      <c r="H192" s="11"/>
      <c r="J192" s="14" t="str">
        <f>IF($A192="","",ROUND((E192*((1+F192)^MAX(0,ROUNDDOWN(((TODAY()-C192)/365),0)))),2))</f>
        <v/>
      </c>
      <c r="K192" s="15" t="str">
        <f>IF($A192="","",MAX(0,ROUND(((D192-TODAY())/30.4),0)))</f>
        <v/>
      </c>
    </row>
    <row r="193" spans="1:11" x14ac:dyDescent="0.25">
      <c r="C193" s="11"/>
      <c r="D193" s="11"/>
      <c r="E193" s="12"/>
      <c r="F193" s="13"/>
      <c r="G193" s="12"/>
      <c r="H193" s="11"/>
      <c r="J193" s="14" t="str">
        <f>IF($A193="","",ROUND((E193*((1+F193)^MAX(0,ROUNDDOWN(((TODAY()-C193)/365),0)))),2))</f>
        <v/>
      </c>
      <c r="K193" s="15" t="str">
        <f>IF($A193="","",MAX(0,ROUND(((D193-TODAY())/30.4),0)))</f>
        <v/>
      </c>
    </row>
    <row r="194" spans="1:11" x14ac:dyDescent="0.25">
      <c r="C194" s="11"/>
      <c r="D194" s="11"/>
      <c r="E194" s="12"/>
      <c r="F194" s="13"/>
      <c r="G194" s="12"/>
      <c r="H194" s="11"/>
      <c r="J194" s="14" t="str">
        <f>IF($A194="","",ROUND((E194*((1+F194)^MAX(0,ROUNDDOWN(((TODAY()-C194)/365),0)))),2))</f>
        <v/>
      </c>
      <c r="K194" s="15" t="str">
        <f>IF($A194="","",MAX(0,ROUND(((D194-TODAY())/30.4),0)))</f>
        <v/>
      </c>
    </row>
    <row r="195" spans="1:11" x14ac:dyDescent="0.25">
      <c r="C195" s="11"/>
      <c r="D195" s="11"/>
      <c r="E195" s="12"/>
      <c r="F195" s="13"/>
      <c r="G195" s="12"/>
      <c r="H195" s="11"/>
      <c r="J195" s="14" t="str">
        <f>IF($A195="","",ROUND((E195*((1+F195)^MAX(0,ROUNDDOWN(((TODAY()-C195)/365),0)))),2))</f>
        <v/>
      </c>
      <c r="K195" s="15" t="str">
        <f>IF($A195="","",MAX(0,ROUND(((D195-TODAY())/30.4),0)))</f>
        <v/>
      </c>
    </row>
    <row r="196" spans="1:11" x14ac:dyDescent="0.25">
      <c r="C196" s="11"/>
      <c r="D196" s="11"/>
      <c r="E196" s="12"/>
      <c r="F196" s="13"/>
      <c r="G196" s="12"/>
      <c r="H196" s="11"/>
      <c r="J196" s="14" t="str">
        <f>IF($A196="","",ROUND((E196*((1+F196)^MAX(0,ROUNDDOWN(((TODAY()-C196)/365),0)))),2))</f>
        <v/>
      </c>
      <c r="K196" s="15" t="str">
        <f>IF($A196="","",MAX(0,ROUND(((D196-TODAY())/30.4),0)))</f>
        <v/>
      </c>
    </row>
    <row r="197" spans="1:11" x14ac:dyDescent="0.25">
      <c r="C197" s="11"/>
      <c r="D197" s="11"/>
      <c r="E197" s="12"/>
      <c r="F197" s="13"/>
      <c r="G197" s="12"/>
      <c r="H197" s="11"/>
      <c r="J197" s="14" t="str">
        <f>IF($A197="","",ROUND((E197*((1+F197)^MAX(0,ROUNDDOWN(((TODAY()-C197)/365),0)))),2))</f>
        <v/>
      </c>
      <c r="K197" s="15" t="str">
        <f>IF($A197="","",MAX(0,ROUND(((D197-TODAY())/30.4),0)))</f>
        <v/>
      </c>
    </row>
    <row r="198" spans="1:11" x14ac:dyDescent="0.25">
      <c r="C198" s="11"/>
      <c r="D198" s="11"/>
      <c r="E198" s="12"/>
      <c r="F198" s="13"/>
      <c r="G198" s="12"/>
      <c r="H198" s="11"/>
      <c r="J198" s="14" t="str">
        <f>IF($A198="","",ROUND((E198*((1+F198)^MAX(0,ROUNDDOWN(((TODAY()-C198)/365),0)))),2))</f>
        <v/>
      </c>
      <c r="K198" s="15" t="str">
        <f>IF($A198="","",MAX(0,ROUND(((D198-TODAY())/30.4),0)))</f>
        <v/>
      </c>
    </row>
    <row r="199" spans="1:11" x14ac:dyDescent="0.25">
      <c r="C199" s="11"/>
      <c r="D199" s="11"/>
      <c r="E199" s="12"/>
      <c r="F199" s="13"/>
      <c r="G199" s="12"/>
      <c r="H199" s="11"/>
      <c r="J199" s="14" t="str">
        <f>IF($A199="","",ROUND((E199*((1+F199)^MAX(0,ROUNDDOWN(((TODAY()-C199)/365),0)))),2))</f>
        <v/>
      </c>
      <c r="K199" s="15" t="str">
        <f>IF($A199="","",MAX(0,ROUND(((D199-TODAY())/30.4),0)))</f>
        <v/>
      </c>
    </row>
    <row r="200" spans="1:11" x14ac:dyDescent="0.25">
      <c r="C200" s="11"/>
      <c r="D200" s="11"/>
      <c r="E200" s="12"/>
      <c r="F200" s="13"/>
      <c r="G200" s="12"/>
      <c r="H200" s="11"/>
      <c r="J200" s="14" t="str">
        <f>IF($A200="","",ROUND((E200*((1+F200)^MAX(0,ROUNDDOWN(((TODAY()-C200)/365),0)))),2))</f>
        <v/>
      </c>
      <c r="K200" s="15" t="str">
        <f>IF($A200="","",MAX(0,ROUND(((D200-TODAY())/30.4),0)))</f>
        <v/>
      </c>
    </row>
    <row r="201" spans="1:11" x14ac:dyDescent="0.25">
      <c r="C201" s="11"/>
      <c r="D201" s="11"/>
      <c r="E201" s="12"/>
      <c r="F201" s="13"/>
      <c r="G201" s="12"/>
      <c r="H201" s="11"/>
      <c r="J201" s="14" t="str">
        <f>IF($A201="","",ROUND((E201*((1+F201)^MAX(0,ROUNDDOWN(((TODAY()-C201)/365),0)))),2))</f>
        <v/>
      </c>
      <c r="K201" s="15" t="str">
        <f>IF($A201="","",MAX(0,ROUND(((D201-TODAY())/30.4),0)))</f>
        <v/>
      </c>
    </row>
  </sheetData>
  <autoFilter ref="A1:K1"/>
  <conditionalFormatting sqref="H2:H201">
    <cfRule type="expression" dxfId="0" priority="1">
      <formula>AND(H2&lt;&gt;"",H2&lt;TODAY(),NOT(OR($I2="Renewed",$I2="Not renewing")))</formula>
    </cfRule>
  </conditionalFormatting>
  <conditionalFormatting sqref="K2:K201">
    <cfRule type="expression" dxfId="1" priority="1">
      <formula>AND(K2&lt;&gt;"",K2&lt;=3)</formula>
    </cfRule>
  </conditionalFormatting>
  <dataValidations count="7">
    <dataValidation type="date" operator="greaterThan" allowBlank="1" showErrorMessage="1" errorTitle="Date expected" error="Enter a date, e.g. 10/15/2026." sqref="C2:C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Active, Renewal offered, Renewed, Not renewing" sqref="I2:I201">
      <formula1>"Active,Renewal offered,Renewed,Not renewing"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COUNTA('Leases'!$A$2:$A$201)</f>
        <v>5</v>
      </c>
    </row>
    <row r="4" spans="1:2" x14ac:dyDescent="0.25">
      <c r="A4" t="s">
        <v>43</v>
      </c>
      <c r="B4" s="19">
        <f>COUNTIFS('Leases'!$H$2:$H$201,("&lt;"&amp;TODAY()),'Leases'!$I$2:$I$201,"&lt;&gt;Renewed",'Leases'!$I$2:$I$201,"&lt;&gt;Not renewing")</f>
        <v>1</v>
      </c>
    </row>
    <row r="5" spans="1:3" x14ac:dyDescent="0.25">
      <c r="A5" s="17" t="s">
        <v>44</v>
      </c>
      <c r="B5" s="18"/>
      <c r="C5" s="18"/>
    </row>
    <row r="6" spans="1:2" x14ac:dyDescent="0.25">
      <c r="A6" t="s">
        <v>45</v>
      </c>
      <c r="B6" s="19">
        <f>COUNTIF('Leases'!$I$2:$I$201,"Active")</f>
        <v>3</v>
      </c>
    </row>
    <row r="7" spans="1:2" x14ac:dyDescent="0.25">
      <c r="A7" t="s">
        <v>46</v>
      </c>
      <c r="B7" s="19">
        <f>COUNTIF('Leases'!$I$2:$I$201,"Renewal offered")</f>
        <v>1</v>
      </c>
    </row>
    <row r="8" spans="1:2" x14ac:dyDescent="0.25">
      <c r="A8" t="s">
        <v>47</v>
      </c>
      <c r="B8" s="19">
        <f>COUNTIF('Leases'!$I$2:$I$201,"Renewed")</f>
        <v>0</v>
      </c>
    </row>
    <row r="9" spans="1:2" x14ac:dyDescent="0.25">
      <c r="A9" t="s">
        <v>48</v>
      </c>
      <c r="B9" s="19">
        <f>COUNTIF('Leases'!$I$2:$I$201,"Not renewing")</f>
        <v>1</v>
      </c>
    </row>
    <row r="10" spans="1:3" x14ac:dyDescent="0.25">
      <c r="A10" s="17" t="s">
        <v>49</v>
      </c>
      <c r="B10" s="18"/>
      <c r="C10" s="18"/>
    </row>
    <row r="11" spans="1:2" x14ac:dyDescent="0.25">
      <c r="A11" t="s">
        <v>50</v>
      </c>
      <c r="B11" s="20">
        <f>SUM('Leases'!$E$2:$E$201)</f>
        <v>16600</v>
      </c>
    </row>
    <row r="12" spans="1:2" x14ac:dyDescent="0.25">
      <c r="A12" t="s">
        <v>51</v>
      </c>
      <c r="B12" s="20">
        <f>SUM('Leases'!$G$2:$G$201)</f>
        <v>33200</v>
      </c>
    </row>
    <row r="13" spans="1:2" x14ac:dyDescent="0.25">
      <c r="A13" t="s">
        <v>52</v>
      </c>
      <c r="B13" s="20">
        <f>SUM('Leases'!$J$2:$J$201)</f>
        <v>17257.14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Leases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