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onthly model" state="visible" r:id="rId5"/>
    <sheet sheetId="3" name="Assumptions" state="visible" r:id="rId6"/>
  </sheets>
  <calcPr calcId="171027" fullCalcOnLoad="1"/>
</workbook>
</file>

<file path=xl/sharedStrings.xml><?xml version="1.0" encoding="utf-8"?>
<sst xmlns="http://schemas.openxmlformats.org/spreadsheetml/2006/main" count="36" uniqueCount="36">
  <si>
    <t>Financial Model</t>
  </si>
  <si>
    <t>A free financial model spreadsheet: build driver-based revenue, costs, and headcount into monthly and annual projections in Google Sheets and Excel.</t>
  </si>
  <si>
    <t>Quick start</t>
  </si>
  <si>
    <t>Open the Monthly model tab and replace the sample rows with your own — one row per entry. Formulas fill in automatically for new rows.</t>
  </si>
  <si>
    <t>Driver-based: change customers, price, headcount and costs per month; revenue, payroll, EBITDA and cash follow.</t>
  </si>
  <si>
    <t>Ending cash turns red if the plan runs out of money; that month is your hiring or fundraising deadline.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</si>
  <si>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</si>
  <si>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</si>
  <si>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</si>
  <si>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</si>
  <si>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</si>
  <si>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</si>
  <si>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</si>
  <si>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Month</t>
  </si>
  <si>
    <t>Customers</t>
  </si>
  <si>
    <t>Revenue per customer</t>
  </si>
  <si>
    <t>Headcount</t>
  </si>
  <si>
    <t>Cost per head</t>
  </si>
  <si>
    <t>Other operating costs</t>
  </si>
  <si>
    <t>Revenue</t>
  </si>
  <si>
    <t>Gross profit</t>
  </si>
  <si>
    <t>Payroll</t>
  </si>
  <si>
    <t>EBITDA</t>
  </si>
  <si>
    <t>Ending cash</t>
  </si>
  <si>
    <t>Item</t>
  </si>
  <si>
    <t>Value</t>
  </si>
  <si>
    <t>Notes</t>
  </si>
  <si>
    <t>Cash</t>
  </si>
  <si>
    <t>Starting cash</t>
  </si>
  <si>
    <t>Margins</t>
  </si>
  <si>
    <t>Gross margin</t>
  </si>
  <si>
    <t>Revenue left after direct costs.</t>
  </si>
  <si>
    <t>Totals</t>
  </si>
  <si>
    <t>Total revenue (6 months)</t>
  </si>
  <si>
    <t>Total EBITDA (6 months)</t>
  </si>
  <si>
    <t>Lowest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</si>
</sst>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3" customWidth="1"/>
    <col min="4" max="4" width="12" customWidth="1"/>
    <col min="5" max="5" width="16" customWidth="1"/>
    <col min="6" max="6" width="24" customWidth="1"/>
    <col min="7" max="7" width="14" customWidth="1"/>
    <col min="8" max="8" width="15" customWidth="1"/>
    <col min="9" max="11" width="1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46308</v>
      </c>
      <c r="B2" s="12">
        <v>120</v>
      </c>
      <c r="C2" s="13">
        <v>950</v>
      </c>
      <c r="D2" s="12">
        <v>8</v>
      </c>
      <c r="E2" s="13">
        <v>9500</v>
      </c>
      <c r="F2" s="13">
        <v>14000</v>
      </c>
      <c r="G2" s="14">
        <f>IF($A2="","",(B2*C2))</f>
        <v>114000</v>
      </c>
      <c r="H2" s="14">
        <f>IF($A2="","",(G2*'Assumptions'!$B$5))</f>
        <v>82080</v>
      </c>
      <c r="I2" s="14">
        <f>IF($A2="","",(D2*E2))</f>
        <v>76000</v>
      </c>
      <c r="J2" s="14">
        <f>IF($A2="","",((H2-I2)-F2))</f>
        <v>-7920</v>
      </c>
      <c r="K2" s="14">
        <f>IF($A2="","",('Assumptions'!$B$3+SUMIFS('Monthly model'!$J$2:$J$201,'Monthly model'!$A$2:$A$201,("&lt;="&amp;A2))))</f>
        <v>242080</v>
      </c>
    </row>
    <row r="3" spans="1:11" x14ac:dyDescent="0.25">
      <c r="A3" s="11">
        <v>46339</v>
      </c>
      <c r="B3" s="12">
        <v>128</v>
      </c>
      <c r="C3" s="13">
        <v>950</v>
      </c>
      <c r="D3" s="12">
        <v>8</v>
      </c>
      <c r="E3" s="13">
        <v>9500</v>
      </c>
      <c r="F3" s="13">
        <v>14000</v>
      </c>
      <c r="G3" s="14">
        <f>IF($A3="","",(B3*C3))</f>
        <v>121600</v>
      </c>
      <c r="H3" s="14">
        <f>IF($A3="","",(G3*'Assumptions'!$B$5))</f>
        <v>87552</v>
      </c>
      <c r="I3" s="14">
        <f>IF($A3="","",(D3*E3))</f>
        <v>76000</v>
      </c>
      <c r="J3" s="14">
        <f>IF($A3="","",((H3-I3)-F3))</f>
        <v>-2448</v>
      </c>
      <c r="K3" s="14">
        <f>IF($A3="","",('Assumptions'!$B$3+SUMIFS('Monthly model'!$J$2:$J$201,'Monthly model'!$A$2:$A$201,("&lt;="&amp;A3))))</f>
        <v>239632</v>
      </c>
    </row>
    <row r="4" spans="1:11" x14ac:dyDescent="0.25">
      <c r="A4" s="11">
        <v>46369</v>
      </c>
      <c r="B4" s="12">
        <v>137</v>
      </c>
      <c r="C4" s="13">
        <v>960</v>
      </c>
      <c r="D4" s="12">
        <v>9</v>
      </c>
      <c r="E4" s="13">
        <v>9500</v>
      </c>
      <c r="F4" s="13">
        <v>15000</v>
      </c>
      <c r="G4" s="14">
        <f>IF($A4="","",(B4*C4))</f>
        <v>131520</v>
      </c>
      <c r="H4" s="14">
        <f>IF($A4="","",(G4*'Assumptions'!$B$5))</f>
        <v>94694.4</v>
      </c>
      <c r="I4" s="14">
        <f>IF($A4="","",(D4*E4))</f>
        <v>85500</v>
      </c>
      <c r="J4" s="14">
        <f>IF($A4="","",((H4-I4)-F4))</f>
        <v>-5805.600000000006</v>
      </c>
      <c r="K4" s="14">
        <f>IF($A4="","",('Assumptions'!$B$3+SUMIFS('Monthly model'!$J$2:$J$201,'Monthly model'!$A$2:$A$201,("&lt;="&amp;A4))))</f>
        <v>233826.4</v>
      </c>
    </row>
    <row r="5" spans="1:11" x14ac:dyDescent="0.25">
      <c r="A5" s="11">
        <v>46400</v>
      </c>
      <c r="B5" s="12">
        <v>146</v>
      </c>
      <c r="C5" s="13">
        <v>960</v>
      </c>
      <c r="D5" s="12">
        <v>9</v>
      </c>
      <c r="E5" s="13">
        <v>9500</v>
      </c>
      <c r="F5" s="13">
        <v>15000</v>
      </c>
      <c r="G5" s="14">
        <f>IF($A5="","",(B5*C5))</f>
        <v>140160</v>
      </c>
      <c r="H5" s="14">
        <f>IF($A5="","",(G5*'Assumptions'!$B$5))</f>
        <v>100915.2</v>
      </c>
      <c r="I5" s="14">
        <f>IF($A5="","",(D5*E5))</f>
        <v>85500</v>
      </c>
      <c r="J5" s="14">
        <f>IF($A5="","",((H5-I5)-F5))</f>
        <v>415.1999999999971</v>
      </c>
      <c r="K5" s="14">
        <f>IF($A5="","",('Assumptions'!$B$3+SUMIFS('Monthly model'!$J$2:$J$201,'Monthly model'!$A$2:$A$201,("&lt;="&amp;A5))))</f>
        <v>234241.59999999998</v>
      </c>
    </row>
    <row r="6" spans="1:11" x14ac:dyDescent="0.25">
      <c r="A6" s="11">
        <v>46431</v>
      </c>
      <c r="B6" s="12">
        <v>156</v>
      </c>
      <c r="C6" s="13">
        <v>980</v>
      </c>
      <c r="D6" s="12">
        <v>10</v>
      </c>
      <c r="E6" s="13">
        <v>9600</v>
      </c>
      <c r="F6" s="13">
        <v>16000</v>
      </c>
      <c r="G6" s="14">
        <f>IF($A6="","",(B6*C6))</f>
        <v>152880</v>
      </c>
      <c r="H6" s="14">
        <f>IF($A6="","",(G6*'Assumptions'!$B$5))</f>
        <v>110073.59999999999</v>
      </c>
      <c r="I6" s="14">
        <f>IF($A6="","",(D6*E6))</f>
        <v>96000</v>
      </c>
      <c r="J6" s="14">
        <f>IF($A6="","",((H6-I6)-F6))</f>
        <v>-1926.4000000000087</v>
      </c>
      <c r="K6" s="14">
        <f>IF($A6="","",('Assumptions'!$B$3+SUMIFS('Monthly model'!$J$2:$J$201,'Monthly model'!$A$2:$A$201,("&lt;="&amp;A6))))</f>
        <v>232315.19999999998</v>
      </c>
    </row>
    <row r="7" spans="1:11" x14ac:dyDescent="0.25">
      <c r="A7" s="11">
        <v>46459</v>
      </c>
      <c r="B7" s="12">
        <v>166</v>
      </c>
      <c r="C7" s="13">
        <v>980</v>
      </c>
      <c r="D7" s="12">
        <v>10</v>
      </c>
      <c r="E7" s="13">
        <v>9600</v>
      </c>
      <c r="F7" s="13">
        <v>16000</v>
      </c>
      <c r="G7" s="14">
        <f>IF($A7="","",(B7*C7))</f>
        <v>162680</v>
      </c>
      <c r="H7" s="14">
        <f>IF($A7="","",(G7*'Assumptions'!$B$5))</f>
        <v>117129.59999999999</v>
      </c>
      <c r="I7" s="14">
        <f>IF($A7="","",(D7*E7))</f>
        <v>96000</v>
      </c>
      <c r="J7" s="14">
        <f>IF($A7="","",((H7-I7)-F7))</f>
        <v>5129.599999999991</v>
      </c>
      <c r="K7" s="14">
        <f>IF($A7="","",('Assumptions'!$B$3+SUMIFS('Monthly model'!$J$2:$J$201,'Monthly model'!$A$2:$A$201,("&lt;="&amp;A7))))</f>
        <v>237444.8</v>
      </c>
    </row>
    <row r="8" spans="1:11" x14ac:dyDescent="0.25">
      <c r="A8" s="11"/>
      <c r="B8" s="12"/>
      <c r="C8" s="13"/>
      <c r="D8" s="12"/>
      <c r="E8" s="13"/>
      <c r="F8" s="13"/>
      <c r="G8" s="14" t="str">
        <f>IF($A8="","",(B8*C8))</f>
        <v/>
      </c>
      <c r="H8" s="14" t="str">
        <f>IF($A8="","",(G8*'Assumptions'!$B$5))</f>
        <v/>
      </c>
      <c r="I8" s="14" t="str">
        <f>IF($A8="","",(D8*E8))</f>
        <v/>
      </c>
      <c r="J8" s="14" t="str">
        <f>IF($A8="","",((H8-I8)-F8))</f>
        <v/>
      </c>
      <c r="K8" s="14" t="str">
        <f>IF($A8="","",('Assumptions'!$B$3+SUMIFS('Monthly model'!$J$2:$J$201,'Monthly model'!$A$2:$A$201,("&lt;="&amp;A8))))</f>
        <v/>
      </c>
    </row>
    <row r="9" spans="1:11" x14ac:dyDescent="0.25">
      <c r="A9" s="11"/>
      <c r="B9" s="12"/>
      <c r="C9" s="13"/>
      <c r="D9" s="12"/>
      <c r="E9" s="13"/>
      <c r="F9" s="13"/>
      <c r="G9" s="14" t="str">
        <f>IF($A9="","",(B9*C9))</f>
        <v/>
      </c>
      <c r="H9" s="14" t="str">
        <f>IF($A9="","",(G9*'Assumptions'!$B$5))</f>
        <v/>
      </c>
      <c r="I9" s="14" t="str">
        <f>IF($A9="","",(D9*E9))</f>
        <v/>
      </c>
      <c r="J9" s="14" t="str">
        <f>IF($A9="","",((H9-I9)-F9))</f>
        <v/>
      </c>
      <c r="K9" s="14" t="str">
        <f>IF($A9="","",('Assumptions'!$B$3+SUMIFS('Monthly model'!$J$2:$J$201,'Monthly model'!$A$2:$A$201,("&lt;="&amp;A9))))</f>
        <v/>
      </c>
    </row>
    <row r="10" spans="1:11" x14ac:dyDescent="0.25">
      <c r="A10" s="11"/>
      <c r="B10" s="12"/>
      <c r="C10" s="13"/>
      <c r="D10" s="12"/>
      <c r="E10" s="13"/>
      <c r="F10" s="13"/>
      <c r="G10" s="14" t="str">
        <f>IF($A10="","",(B10*C10))</f>
        <v/>
      </c>
      <c r="H10" s="14" t="str">
        <f>IF($A10="","",(G10*'Assumptions'!$B$5))</f>
        <v/>
      </c>
      <c r="I10" s="14" t="str">
        <f>IF($A10="","",(D10*E10))</f>
        <v/>
      </c>
      <c r="J10" s="14" t="str">
        <f>IF($A10="","",((H10-I10)-F10))</f>
        <v/>
      </c>
      <c r="K10" s="14" t="str">
        <f>IF($A10="","",('Assumptions'!$B$3+SUMIFS('Monthly model'!$J$2:$J$201,'Monthly model'!$A$2:$A$201,("&lt;="&amp;A10))))</f>
        <v/>
      </c>
    </row>
    <row r="11" spans="1:11" x14ac:dyDescent="0.25">
      <c r="A11" s="11"/>
      <c r="B11" s="12"/>
      <c r="C11" s="13"/>
      <c r="D11" s="12"/>
      <c r="E11" s="13"/>
      <c r="F11" s="13"/>
      <c r="G11" s="14" t="str">
        <f>IF($A11="","",(B11*C11))</f>
        <v/>
      </c>
      <c r="H11" s="14" t="str">
        <f>IF($A11="","",(G11*'Assumptions'!$B$5))</f>
        <v/>
      </c>
      <c r="I11" s="14" t="str">
        <f>IF($A11="","",(D11*E11))</f>
        <v/>
      </c>
      <c r="J11" s="14" t="str">
        <f>IF($A11="","",((H11-I11)-F11))</f>
        <v/>
      </c>
      <c r="K11" s="14" t="str">
        <f>IF($A11="","",('Assumptions'!$B$3+SUMIFS('Monthly model'!$J$2:$J$201,'Monthly model'!$A$2:$A$201,("&lt;="&amp;A11))))</f>
        <v/>
      </c>
    </row>
    <row r="12" spans="1:11" x14ac:dyDescent="0.25">
      <c r="A12" s="11"/>
      <c r="B12" s="12"/>
      <c r="C12" s="13"/>
      <c r="D12" s="12"/>
      <c r="E12" s="13"/>
      <c r="F12" s="13"/>
      <c r="G12" s="14" t="str">
        <f>IF($A12="","",(B12*C12))</f>
        <v/>
      </c>
      <c r="H12" s="14" t="str">
        <f>IF($A12="","",(G12*'Assumptions'!$B$5))</f>
        <v/>
      </c>
      <c r="I12" s="14" t="str">
        <f>IF($A12="","",(D12*E12))</f>
        <v/>
      </c>
      <c r="J12" s="14" t="str">
        <f>IF($A12="","",((H12-I12)-F12))</f>
        <v/>
      </c>
      <c r="K12" s="14" t="str">
        <f>IF($A12="","",('Assumptions'!$B$3+SUMIFS('Monthly model'!$J$2:$J$201,'Monthly model'!$A$2:$A$201,("&lt;="&amp;A12))))</f>
        <v/>
      </c>
    </row>
    <row r="13" spans="1:11" x14ac:dyDescent="0.25">
      <c r="A13" s="11"/>
      <c r="B13" s="12"/>
      <c r="C13" s="13"/>
      <c r="D13" s="12"/>
      <c r="E13" s="13"/>
      <c r="F13" s="13"/>
      <c r="G13" s="14" t="str">
        <f>IF($A13="","",(B13*C13))</f>
        <v/>
      </c>
      <c r="H13" s="14" t="str">
        <f>IF($A13="","",(G13*'Assumptions'!$B$5))</f>
        <v/>
      </c>
      <c r="I13" s="14" t="str">
        <f>IF($A13="","",(D13*E13))</f>
        <v/>
      </c>
      <c r="J13" s="14" t="str">
        <f>IF($A13="","",((H13-I13)-F13))</f>
        <v/>
      </c>
      <c r="K13" s="14" t="str">
        <f>IF($A13="","",('Assumptions'!$B$3+SUMIFS('Monthly model'!$J$2:$J$201,'Monthly model'!$A$2:$A$201,("&lt;="&amp;A13))))</f>
        <v/>
      </c>
    </row>
    <row r="14" spans="1:11" x14ac:dyDescent="0.25">
      <c r="A14" s="11"/>
      <c r="B14" s="12"/>
      <c r="C14" s="13"/>
      <c r="D14" s="12"/>
      <c r="E14" s="13"/>
      <c r="F14" s="13"/>
      <c r="G14" s="14" t="str">
        <f>IF($A14="","",(B14*C14))</f>
        <v/>
      </c>
      <c r="H14" s="14" t="str">
        <f>IF($A14="","",(G14*'Assumptions'!$B$5))</f>
        <v/>
      </c>
      <c r="I14" s="14" t="str">
        <f>IF($A14="","",(D14*E14))</f>
        <v/>
      </c>
      <c r="J14" s="14" t="str">
        <f>IF($A14="","",((H14-I14)-F14))</f>
        <v/>
      </c>
      <c r="K14" s="14" t="str">
        <f>IF($A14="","",('Assumptions'!$B$3+SUMIFS('Monthly model'!$J$2:$J$201,'Monthly model'!$A$2:$A$201,("&lt;="&amp;A14))))</f>
        <v/>
      </c>
    </row>
    <row r="15" spans="1:11" x14ac:dyDescent="0.25">
      <c r="A15" s="11"/>
      <c r="B15" s="12"/>
      <c r="C15" s="13"/>
      <c r="D15" s="12"/>
      <c r="E15" s="13"/>
      <c r="F15" s="13"/>
      <c r="G15" s="14" t="str">
        <f>IF($A15="","",(B15*C15))</f>
        <v/>
      </c>
      <c r="H15" s="14" t="str">
        <f>IF($A15="","",(G15*'Assumptions'!$B$5))</f>
        <v/>
      </c>
      <c r="I15" s="14" t="str">
        <f>IF($A15="","",(D15*E15))</f>
        <v/>
      </c>
      <c r="J15" s="14" t="str">
        <f>IF($A15="","",((H15-I15)-F15))</f>
        <v/>
      </c>
      <c r="K15" s="14" t="str">
        <f>IF($A15="","",('Assumptions'!$B$3+SUMIFS('Monthly model'!$J$2:$J$201,'Monthly model'!$A$2:$A$201,("&lt;="&amp;A15))))</f>
        <v/>
      </c>
    </row>
    <row r="16" spans="1:11" x14ac:dyDescent="0.25">
      <c r="A16" s="11"/>
      <c r="B16" s="12"/>
      <c r="C16" s="13"/>
      <c r="D16" s="12"/>
      <c r="E16" s="13"/>
      <c r="F16" s="13"/>
      <c r="G16" s="14" t="str">
        <f>IF($A16="","",(B16*C16))</f>
        <v/>
      </c>
      <c r="H16" s="14" t="str">
        <f>IF($A16="","",(G16*'Assumptions'!$B$5))</f>
        <v/>
      </c>
      <c r="I16" s="14" t="str">
        <f>IF($A16="","",(D16*E16))</f>
        <v/>
      </c>
      <c r="J16" s="14" t="str">
        <f>IF($A16="","",((H16-I16)-F16))</f>
        <v/>
      </c>
      <c r="K16" s="14" t="str">
        <f>IF($A16="","",('Assumptions'!$B$3+SUMIFS('Monthly model'!$J$2:$J$201,'Monthly model'!$A$2:$A$201,("&lt;="&amp;A16))))</f>
        <v/>
      </c>
    </row>
    <row r="17" spans="1:11" x14ac:dyDescent="0.25">
      <c r="A17" s="11"/>
      <c r="B17" s="12"/>
      <c r="C17" s="13"/>
      <c r="D17" s="12"/>
      <c r="E17" s="13"/>
      <c r="F17" s="13"/>
      <c r="G17" s="14" t="str">
        <f>IF($A17="","",(B17*C17))</f>
        <v/>
      </c>
      <c r="H17" s="14" t="str">
        <f>IF($A17="","",(G17*'Assumptions'!$B$5))</f>
        <v/>
      </c>
      <c r="I17" s="14" t="str">
        <f>IF($A17="","",(D17*E17))</f>
        <v/>
      </c>
      <c r="J17" s="14" t="str">
        <f>IF($A17="","",((H17-I17)-F17))</f>
        <v/>
      </c>
      <c r="K17" s="14" t="str">
        <f>IF($A17="","",('Assumptions'!$B$3+SUMIFS('Monthly model'!$J$2:$J$201,'Monthly model'!$A$2:$A$201,("&lt;="&amp;A17))))</f>
        <v/>
      </c>
    </row>
    <row r="18" spans="1:11" x14ac:dyDescent="0.25">
      <c r="A18" s="11"/>
      <c r="B18" s="12"/>
      <c r="C18" s="13"/>
      <c r="D18" s="12"/>
      <c r="E18" s="13"/>
      <c r="F18" s="13"/>
      <c r="G18" s="14" t="str">
        <f>IF($A18="","",(B18*C18))</f>
        <v/>
      </c>
      <c r="H18" s="14" t="str">
        <f>IF($A18="","",(G18*'Assumptions'!$B$5))</f>
        <v/>
      </c>
      <c r="I18" s="14" t="str">
        <f>IF($A18="","",(D18*E18))</f>
        <v/>
      </c>
      <c r="J18" s="14" t="str">
        <f>IF($A18="","",((H18-I18)-F18))</f>
        <v/>
      </c>
      <c r="K18" s="14" t="str">
        <f>IF($A18="","",('Assumptions'!$B$3+SUMIFS('Monthly model'!$J$2:$J$201,'Monthly model'!$A$2:$A$201,("&lt;="&amp;A18))))</f>
        <v/>
      </c>
    </row>
    <row r="19" spans="1:11" x14ac:dyDescent="0.25">
      <c r="A19" s="11"/>
      <c r="B19" s="12"/>
      <c r="C19" s="13"/>
      <c r="D19" s="12"/>
      <c r="E19" s="13"/>
      <c r="F19" s="13"/>
      <c r="G19" s="14" t="str">
        <f>IF($A19="","",(B19*C19))</f>
        <v/>
      </c>
      <c r="H19" s="14" t="str">
        <f>IF($A19="","",(G19*'Assumptions'!$B$5))</f>
        <v/>
      </c>
      <c r="I19" s="14" t="str">
        <f>IF($A19="","",(D19*E19))</f>
        <v/>
      </c>
      <c r="J19" s="14" t="str">
        <f>IF($A19="","",((H19-I19)-F19))</f>
        <v/>
      </c>
      <c r="K19" s="14" t="str">
        <f>IF($A19="","",('Assumptions'!$B$3+SUMIFS('Monthly model'!$J$2:$J$201,'Monthly model'!$A$2:$A$201,("&lt;="&amp;A19))))</f>
        <v/>
      </c>
    </row>
    <row r="20" spans="1:11" x14ac:dyDescent="0.25">
      <c r="A20" s="11"/>
      <c r="B20" s="12"/>
      <c r="C20" s="13"/>
      <c r="D20" s="12"/>
      <c r="E20" s="13"/>
      <c r="F20" s="13"/>
      <c r="G20" s="14" t="str">
        <f>IF($A20="","",(B20*C20))</f>
        <v/>
      </c>
      <c r="H20" s="14" t="str">
        <f>IF($A20="","",(G20*'Assumptions'!$B$5))</f>
        <v/>
      </c>
      <c r="I20" s="14" t="str">
        <f>IF($A20="","",(D20*E20))</f>
        <v/>
      </c>
      <c r="J20" s="14" t="str">
        <f>IF($A20="","",((H20-I20)-F20))</f>
        <v/>
      </c>
      <c r="K20" s="14" t="str">
        <f>IF($A20="","",('Assumptions'!$B$3+SUMIFS('Monthly model'!$J$2:$J$201,'Monthly model'!$A$2:$A$201,("&lt;="&amp;A20))))</f>
        <v/>
      </c>
    </row>
    <row r="21" spans="1:11" x14ac:dyDescent="0.25">
      <c r="A21" s="11"/>
      <c r="B21" s="12"/>
      <c r="C21" s="13"/>
      <c r="D21" s="12"/>
      <c r="E21" s="13"/>
      <c r="F21" s="13"/>
      <c r="G21" s="14" t="str">
        <f>IF($A21="","",(B21*C21))</f>
        <v/>
      </c>
      <c r="H21" s="14" t="str">
        <f>IF($A21="","",(G21*'Assumptions'!$B$5))</f>
        <v/>
      </c>
      <c r="I21" s="14" t="str">
        <f>IF($A21="","",(D21*E21))</f>
        <v/>
      </c>
      <c r="J21" s="14" t="str">
        <f>IF($A21="","",((H21-I21)-F21))</f>
        <v/>
      </c>
      <c r="K21" s="14" t="str">
        <f>IF($A21="","",('Assumptions'!$B$3+SUMIFS('Monthly model'!$J$2:$J$201,'Monthly model'!$A$2:$A$201,("&lt;="&amp;A21))))</f>
        <v/>
      </c>
    </row>
    <row r="22" spans="1:11" x14ac:dyDescent="0.25">
      <c r="A22" s="11"/>
      <c r="B22" s="12"/>
      <c r="C22" s="13"/>
      <c r="D22" s="12"/>
      <c r="E22" s="13"/>
      <c r="F22" s="13"/>
      <c r="G22" s="14" t="str">
        <f>IF($A22="","",(B22*C22))</f>
        <v/>
      </c>
      <c r="H22" s="14" t="str">
        <f>IF($A22="","",(G22*'Assumptions'!$B$5))</f>
        <v/>
      </c>
      <c r="I22" s="14" t="str">
        <f>IF($A22="","",(D22*E22))</f>
        <v/>
      </c>
      <c r="J22" s="14" t="str">
        <f>IF($A22="","",((H22-I22)-F22))</f>
        <v/>
      </c>
      <c r="K22" s="14" t="str">
        <f>IF($A22="","",('Assumptions'!$B$3+SUMIFS('Monthly model'!$J$2:$J$201,'Monthly model'!$A$2:$A$201,("&lt;="&amp;A22))))</f>
        <v/>
      </c>
    </row>
    <row r="23" spans="1:11" x14ac:dyDescent="0.25">
      <c r="A23" s="11"/>
      <c r="B23" s="12"/>
      <c r="C23" s="13"/>
      <c r="D23" s="12"/>
      <c r="E23" s="13"/>
      <c r="F23" s="13"/>
      <c r="G23" s="14" t="str">
        <f>IF($A23="","",(B23*C23))</f>
        <v/>
      </c>
      <c r="H23" s="14" t="str">
        <f>IF($A23="","",(G23*'Assumptions'!$B$5))</f>
        <v/>
      </c>
      <c r="I23" s="14" t="str">
        <f>IF($A23="","",(D23*E23))</f>
        <v/>
      </c>
      <c r="J23" s="14" t="str">
        <f>IF($A23="","",((H23-I23)-F23))</f>
        <v/>
      </c>
      <c r="K23" s="14" t="str">
        <f>IF($A23="","",('Assumptions'!$B$3+SUMIFS('Monthly model'!$J$2:$J$201,'Monthly model'!$A$2:$A$201,("&lt;="&amp;A23))))</f>
        <v/>
      </c>
    </row>
    <row r="24" spans="1:11" x14ac:dyDescent="0.25">
      <c r="A24" s="11"/>
      <c r="B24" s="12"/>
      <c r="C24" s="13"/>
      <c r="D24" s="12"/>
      <c r="E24" s="13"/>
      <c r="F24" s="13"/>
      <c r="G24" s="14" t="str">
        <f>IF($A24="","",(B24*C24))</f>
        <v/>
      </c>
      <c r="H24" s="14" t="str">
        <f>IF($A24="","",(G24*'Assumptions'!$B$5))</f>
        <v/>
      </c>
      <c r="I24" s="14" t="str">
        <f>IF($A24="","",(D24*E24))</f>
        <v/>
      </c>
      <c r="J24" s="14" t="str">
        <f>IF($A24="","",((H24-I24)-F24))</f>
        <v/>
      </c>
      <c r="K24" s="14" t="str">
        <f>IF($A24="","",('Assumptions'!$B$3+SUMIFS('Monthly model'!$J$2:$J$201,'Monthly model'!$A$2:$A$201,("&lt;="&amp;A24))))</f>
        <v/>
      </c>
    </row>
    <row r="25" spans="1:11" x14ac:dyDescent="0.25">
      <c r="A25" s="11"/>
      <c r="B25" s="12"/>
      <c r="C25" s="13"/>
      <c r="D25" s="12"/>
      <c r="E25" s="13"/>
      <c r="F25" s="13"/>
      <c r="G25" s="14" t="str">
        <f>IF($A25="","",(B25*C25))</f>
        <v/>
      </c>
      <c r="H25" s="14" t="str">
        <f>IF($A25="","",(G25*'Assumptions'!$B$5))</f>
        <v/>
      </c>
      <c r="I25" s="14" t="str">
        <f>IF($A25="","",(D25*E25))</f>
        <v/>
      </c>
      <c r="J25" s="14" t="str">
        <f>IF($A25="","",((H25-I25)-F25))</f>
        <v/>
      </c>
      <c r="K25" s="14" t="str">
        <f>IF($A25="","",('Assumptions'!$B$3+SUMIFS('Monthly model'!$J$2:$J$201,'Monthly model'!$A$2:$A$201,("&lt;="&amp;A25))))</f>
        <v/>
      </c>
    </row>
    <row r="26" spans="1:11" x14ac:dyDescent="0.25">
      <c r="A26" s="11"/>
      <c r="B26" s="12"/>
      <c r="C26" s="13"/>
      <c r="D26" s="12"/>
      <c r="E26" s="13"/>
      <c r="F26" s="13"/>
      <c r="G26" s="14" t="str">
        <f>IF($A26="","",(B26*C26))</f>
        <v/>
      </c>
      <c r="H26" s="14" t="str">
        <f>IF($A26="","",(G26*'Assumptions'!$B$5))</f>
        <v/>
      </c>
      <c r="I26" s="14" t="str">
        <f>IF($A26="","",(D26*E26))</f>
        <v/>
      </c>
      <c r="J26" s="14" t="str">
        <f>IF($A26="","",((H26-I26)-F26))</f>
        <v/>
      </c>
      <c r="K26" s="14" t="str">
        <f>IF($A26="","",('Assumptions'!$B$3+SUMIFS('Monthly model'!$J$2:$J$201,'Monthly model'!$A$2:$A$201,("&lt;="&amp;A26))))</f>
        <v/>
      </c>
    </row>
    <row r="27" spans="1:11" x14ac:dyDescent="0.25">
      <c r="A27" s="11"/>
      <c r="B27" s="12"/>
      <c r="C27" s="13"/>
      <c r="D27" s="12"/>
      <c r="E27" s="13"/>
      <c r="F27" s="13"/>
      <c r="G27" s="14" t="str">
        <f>IF($A27="","",(B27*C27))</f>
        <v/>
      </c>
      <c r="H27" s="14" t="str">
        <f>IF($A27="","",(G27*'Assumptions'!$B$5))</f>
        <v/>
      </c>
      <c r="I27" s="14" t="str">
        <f>IF($A27="","",(D27*E27))</f>
        <v/>
      </c>
      <c r="J27" s="14" t="str">
        <f>IF($A27="","",((H27-I27)-F27))</f>
        <v/>
      </c>
      <c r="K27" s="14" t="str">
        <f>IF($A27="","",('Assumptions'!$B$3+SUMIFS('Monthly model'!$J$2:$J$201,'Monthly model'!$A$2:$A$201,("&lt;="&amp;A27))))</f>
        <v/>
      </c>
    </row>
    <row r="28" spans="1:11" x14ac:dyDescent="0.25">
      <c r="A28" s="11"/>
      <c r="B28" s="12"/>
      <c r="C28" s="13"/>
      <c r="D28" s="12"/>
      <c r="E28" s="13"/>
      <c r="F28" s="13"/>
      <c r="G28" s="14" t="str">
        <f>IF($A28="","",(B28*C28))</f>
        <v/>
      </c>
      <c r="H28" s="14" t="str">
        <f>IF($A28="","",(G28*'Assumptions'!$B$5))</f>
        <v/>
      </c>
      <c r="I28" s="14" t="str">
        <f>IF($A28="","",(D28*E28))</f>
        <v/>
      </c>
      <c r="J28" s="14" t="str">
        <f>IF($A28="","",((H28-I28)-F28))</f>
        <v/>
      </c>
      <c r="K28" s="14" t="str">
        <f>IF($A28="","",('Assumptions'!$B$3+SUMIFS('Monthly model'!$J$2:$J$201,'Monthly model'!$A$2:$A$201,("&lt;="&amp;A28))))</f>
        <v/>
      </c>
    </row>
    <row r="29" spans="1:11" x14ac:dyDescent="0.25">
      <c r="A29" s="11"/>
      <c r="B29" s="12"/>
      <c r="C29" s="13"/>
      <c r="D29" s="12"/>
      <c r="E29" s="13"/>
      <c r="F29" s="13"/>
      <c r="G29" s="14" t="str">
        <f>IF($A29="","",(B29*C29))</f>
        <v/>
      </c>
      <c r="H29" s="14" t="str">
        <f>IF($A29="","",(G29*'Assumptions'!$B$5))</f>
        <v/>
      </c>
      <c r="I29" s="14" t="str">
        <f>IF($A29="","",(D29*E29))</f>
        <v/>
      </c>
      <c r="J29" s="14" t="str">
        <f>IF($A29="","",((H29-I29)-F29))</f>
        <v/>
      </c>
      <c r="K29" s="14" t="str">
        <f>IF($A29="","",('Assumptions'!$B$3+SUMIFS('Monthly model'!$J$2:$J$201,'Monthly model'!$A$2:$A$201,("&lt;="&amp;A29))))</f>
        <v/>
      </c>
    </row>
    <row r="30" spans="1:11" x14ac:dyDescent="0.25">
      <c r="A30" s="11"/>
      <c r="B30" s="12"/>
      <c r="C30" s="13"/>
      <c r="D30" s="12"/>
      <c r="E30" s="13"/>
      <c r="F30" s="13"/>
      <c r="G30" s="14" t="str">
        <f>IF($A30="","",(B30*C30))</f>
        <v/>
      </c>
      <c r="H30" s="14" t="str">
        <f>IF($A30="","",(G30*'Assumptions'!$B$5))</f>
        <v/>
      </c>
      <c r="I30" s="14" t="str">
        <f>IF($A30="","",(D30*E30))</f>
        <v/>
      </c>
      <c r="J30" s="14" t="str">
        <f>IF($A30="","",((H30-I30)-F30))</f>
        <v/>
      </c>
      <c r="K30" s="14" t="str">
        <f>IF($A30="","",('Assumptions'!$B$3+SUMIFS('Monthly model'!$J$2:$J$201,'Monthly model'!$A$2:$A$201,("&lt;="&amp;A30))))</f>
        <v/>
      </c>
    </row>
    <row r="31" spans="1:11" x14ac:dyDescent="0.25">
      <c r="A31" s="11"/>
      <c r="B31" s="12"/>
      <c r="C31" s="13"/>
      <c r="D31" s="12"/>
      <c r="E31" s="13"/>
      <c r="F31" s="13"/>
      <c r="G31" s="14" t="str">
        <f>IF($A31="","",(B31*C31))</f>
        <v/>
      </c>
      <c r="H31" s="14" t="str">
        <f>IF($A31="","",(G31*'Assumptions'!$B$5))</f>
        <v/>
      </c>
      <c r="I31" s="14" t="str">
        <f>IF($A31="","",(D31*E31))</f>
        <v/>
      </c>
      <c r="J31" s="14" t="str">
        <f>IF($A31="","",((H31-I31)-F31))</f>
        <v/>
      </c>
      <c r="K31" s="14" t="str">
        <f>IF($A31="","",('Assumptions'!$B$3+SUMIFS('Monthly model'!$J$2:$J$201,'Monthly model'!$A$2:$A$201,("&lt;="&amp;A31))))</f>
        <v/>
      </c>
    </row>
    <row r="32" spans="1:11" x14ac:dyDescent="0.25">
      <c r="A32" s="11"/>
      <c r="B32" s="12"/>
      <c r="C32" s="13"/>
      <c r="D32" s="12"/>
      <c r="E32" s="13"/>
      <c r="F32" s="13"/>
      <c r="G32" s="14" t="str">
        <f>IF($A32="","",(B32*C32))</f>
        <v/>
      </c>
      <c r="H32" s="14" t="str">
        <f>IF($A32="","",(G32*'Assumptions'!$B$5))</f>
        <v/>
      </c>
      <c r="I32" s="14" t="str">
        <f>IF($A32="","",(D32*E32))</f>
        <v/>
      </c>
      <c r="J32" s="14" t="str">
        <f>IF($A32="","",((H32-I32)-F32))</f>
        <v/>
      </c>
      <c r="K32" s="14" t="str">
        <f>IF($A32="","",('Assumptions'!$B$3+SUMIFS('Monthly model'!$J$2:$J$201,'Monthly model'!$A$2:$A$201,("&lt;="&amp;A32))))</f>
        <v/>
      </c>
    </row>
    <row r="33" spans="1:11" x14ac:dyDescent="0.25">
      <c r="A33" s="11"/>
      <c r="B33" s="12"/>
      <c r="C33" s="13"/>
      <c r="D33" s="12"/>
      <c r="E33" s="13"/>
      <c r="F33" s="13"/>
      <c r="G33" s="14" t="str">
        <f>IF($A33="","",(B33*C33))</f>
        <v/>
      </c>
      <c r="H33" s="14" t="str">
        <f>IF($A33="","",(G33*'Assumptions'!$B$5))</f>
        <v/>
      </c>
      <c r="I33" s="14" t="str">
        <f>IF($A33="","",(D33*E33))</f>
        <v/>
      </c>
      <c r="J33" s="14" t="str">
        <f>IF($A33="","",((H33-I33)-F33))</f>
        <v/>
      </c>
      <c r="K33" s="14" t="str">
        <f>IF($A33="","",('Assumptions'!$B$3+SUMIFS('Monthly model'!$J$2:$J$201,'Monthly model'!$A$2:$A$201,("&lt;="&amp;A33))))</f>
        <v/>
      </c>
    </row>
    <row r="34" spans="1:11" x14ac:dyDescent="0.25">
      <c r="A34" s="11"/>
      <c r="B34" s="12"/>
      <c r="C34" s="13"/>
      <c r="D34" s="12"/>
      <c r="E34" s="13"/>
      <c r="F34" s="13"/>
      <c r="G34" s="14" t="str">
        <f>IF($A34="","",(B34*C34))</f>
        <v/>
      </c>
      <c r="H34" s="14" t="str">
        <f>IF($A34="","",(G34*'Assumptions'!$B$5))</f>
        <v/>
      </c>
      <c r="I34" s="14" t="str">
        <f>IF($A34="","",(D34*E34))</f>
        <v/>
      </c>
      <c r="J34" s="14" t="str">
        <f>IF($A34="","",((H34-I34)-F34))</f>
        <v/>
      </c>
      <c r="K34" s="14" t="str">
        <f>IF($A34="","",('Assumptions'!$B$3+SUMIFS('Monthly model'!$J$2:$J$201,'Monthly model'!$A$2:$A$201,("&lt;="&amp;A34))))</f>
        <v/>
      </c>
    </row>
    <row r="35" spans="1:11" x14ac:dyDescent="0.25">
      <c r="A35" s="11"/>
      <c r="B35" s="12"/>
      <c r="C35" s="13"/>
      <c r="D35" s="12"/>
      <c r="E35" s="13"/>
      <c r="F35" s="13"/>
      <c r="G35" s="14" t="str">
        <f>IF($A35="","",(B35*C35))</f>
        <v/>
      </c>
      <c r="H35" s="14" t="str">
        <f>IF($A35="","",(G35*'Assumptions'!$B$5))</f>
        <v/>
      </c>
      <c r="I35" s="14" t="str">
        <f>IF($A35="","",(D35*E35))</f>
        <v/>
      </c>
      <c r="J35" s="14" t="str">
        <f>IF($A35="","",((H35-I35)-F35))</f>
        <v/>
      </c>
      <c r="K35" s="14" t="str">
        <f>IF($A35="","",('Assumptions'!$B$3+SUMIFS('Monthly model'!$J$2:$J$201,'Monthly model'!$A$2:$A$201,("&lt;="&amp;A35))))</f>
        <v/>
      </c>
    </row>
    <row r="36" spans="1:11" x14ac:dyDescent="0.25">
      <c r="A36" s="11"/>
      <c r="B36" s="12"/>
      <c r="C36" s="13"/>
      <c r="D36" s="12"/>
      <c r="E36" s="13"/>
      <c r="F36" s="13"/>
      <c r="G36" s="14" t="str">
        <f>IF($A36="","",(B36*C36))</f>
        <v/>
      </c>
      <c r="H36" s="14" t="str">
        <f>IF($A36="","",(G36*'Assumptions'!$B$5))</f>
        <v/>
      </c>
      <c r="I36" s="14" t="str">
        <f>IF($A36="","",(D36*E36))</f>
        <v/>
      </c>
      <c r="J36" s="14" t="str">
        <f>IF($A36="","",((H36-I36)-F36))</f>
        <v/>
      </c>
      <c r="K36" s="14" t="str">
        <f>IF($A36="","",('Assumptions'!$B$3+SUMIFS('Monthly model'!$J$2:$J$201,'Monthly model'!$A$2:$A$201,("&lt;="&amp;A36))))</f>
        <v/>
      </c>
    </row>
    <row r="37" spans="1:11" x14ac:dyDescent="0.25">
      <c r="A37" s="11"/>
      <c r="B37" s="12"/>
      <c r="C37" s="13"/>
      <c r="D37" s="12"/>
      <c r="E37" s="13"/>
      <c r="F37" s="13"/>
      <c r="G37" s="14" t="str">
        <f>IF($A37="","",(B37*C37))</f>
        <v/>
      </c>
      <c r="H37" s="14" t="str">
        <f>IF($A37="","",(G37*'Assumptions'!$B$5))</f>
        <v/>
      </c>
      <c r="I37" s="14" t="str">
        <f>IF($A37="","",(D37*E37))</f>
        <v/>
      </c>
      <c r="J37" s="14" t="str">
        <f>IF($A37="","",((H37-I37)-F37))</f>
        <v/>
      </c>
      <c r="K37" s="14" t="str">
        <f>IF($A37="","",('Assumptions'!$B$3+SUMIFS('Monthly model'!$J$2:$J$201,'Monthly model'!$A$2:$A$201,("&lt;="&amp;A37))))</f>
        <v/>
      </c>
    </row>
    <row r="38" spans="1:11" x14ac:dyDescent="0.25">
      <c r="A38" s="11"/>
      <c r="B38" s="12"/>
      <c r="C38" s="13"/>
      <c r="D38" s="12"/>
      <c r="E38" s="13"/>
      <c r="F38" s="13"/>
      <c r="G38" s="14" t="str">
        <f>IF($A38="","",(B38*C38))</f>
        <v/>
      </c>
      <c r="H38" s="14" t="str">
        <f>IF($A38="","",(G38*'Assumptions'!$B$5))</f>
        <v/>
      </c>
      <c r="I38" s="14" t="str">
        <f>IF($A38="","",(D38*E38))</f>
        <v/>
      </c>
      <c r="J38" s="14" t="str">
        <f>IF($A38="","",((H38-I38)-F38))</f>
        <v/>
      </c>
      <c r="K38" s="14" t="str">
        <f>IF($A38="","",('Assumptions'!$B$3+SUMIFS('Monthly model'!$J$2:$J$201,'Monthly model'!$A$2:$A$201,("&lt;="&amp;A38))))</f>
        <v/>
      </c>
    </row>
    <row r="39" spans="1:11" x14ac:dyDescent="0.25">
      <c r="A39" s="11"/>
      <c r="B39" s="12"/>
      <c r="C39" s="13"/>
      <c r="D39" s="12"/>
      <c r="E39" s="13"/>
      <c r="F39" s="13"/>
      <c r="G39" s="14" t="str">
        <f>IF($A39="","",(B39*C39))</f>
        <v/>
      </c>
      <c r="H39" s="14" t="str">
        <f>IF($A39="","",(G39*'Assumptions'!$B$5))</f>
        <v/>
      </c>
      <c r="I39" s="14" t="str">
        <f>IF($A39="","",(D39*E39))</f>
        <v/>
      </c>
      <c r="J39" s="14" t="str">
        <f>IF($A39="","",((H39-I39)-F39))</f>
        <v/>
      </c>
      <c r="K39" s="14" t="str">
        <f>IF($A39="","",('Assumptions'!$B$3+SUMIFS('Monthly model'!$J$2:$J$201,'Monthly model'!$A$2:$A$201,("&lt;="&amp;A39))))</f>
        <v/>
      </c>
    </row>
    <row r="40" spans="1:11" x14ac:dyDescent="0.25">
      <c r="A40" s="11"/>
      <c r="B40" s="12"/>
      <c r="C40" s="13"/>
      <c r="D40" s="12"/>
      <c r="E40" s="13"/>
      <c r="F40" s="13"/>
      <c r="G40" s="14" t="str">
        <f>IF($A40="","",(B40*C40))</f>
        <v/>
      </c>
      <c r="H40" s="14" t="str">
        <f>IF($A40="","",(G40*'Assumptions'!$B$5))</f>
        <v/>
      </c>
      <c r="I40" s="14" t="str">
        <f>IF($A40="","",(D40*E40))</f>
        <v/>
      </c>
      <c r="J40" s="14" t="str">
        <f>IF($A40="","",((H40-I40)-F40))</f>
        <v/>
      </c>
      <c r="K40" s="14" t="str">
        <f>IF($A40="","",('Assumptions'!$B$3+SUMIFS('Monthly model'!$J$2:$J$201,'Monthly model'!$A$2:$A$201,("&lt;="&amp;A40))))</f>
        <v/>
      </c>
    </row>
    <row r="41" spans="1:11" x14ac:dyDescent="0.25">
      <c r="A41" s="11"/>
      <c r="B41" s="12"/>
      <c r="C41" s="13"/>
      <c r="D41" s="12"/>
      <c r="E41" s="13"/>
      <c r="F41" s="13"/>
      <c r="G41" s="14" t="str">
        <f>IF($A41="","",(B41*C41))</f>
        <v/>
      </c>
      <c r="H41" s="14" t="str">
        <f>IF($A41="","",(G41*'Assumptions'!$B$5))</f>
        <v/>
      </c>
      <c r="I41" s="14" t="str">
        <f>IF($A41="","",(D41*E41))</f>
        <v/>
      </c>
      <c r="J41" s="14" t="str">
        <f>IF($A41="","",((H41-I41)-F41))</f>
        <v/>
      </c>
      <c r="K41" s="14" t="str">
        <f>IF($A41="","",('Assumptions'!$B$3+SUMIFS('Monthly model'!$J$2:$J$201,'Monthly model'!$A$2:$A$201,("&lt;="&amp;A41))))</f>
        <v/>
      </c>
    </row>
    <row r="42" spans="1:11" x14ac:dyDescent="0.25">
      <c r="A42" s="11"/>
      <c r="B42" s="12"/>
      <c r="C42" s="13"/>
      <c r="D42" s="12"/>
      <c r="E42" s="13"/>
      <c r="F42" s="13"/>
      <c r="G42" s="14" t="str">
        <f>IF($A42="","",(B42*C42))</f>
        <v/>
      </c>
      <c r="H42" s="14" t="str">
        <f>IF($A42="","",(G42*'Assumptions'!$B$5))</f>
        <v/>
      </c>
      <c r="I42" s="14" t="str">
        <f>IF($A42="","",(D42*E42))</f>
        <v/>
      </c>
      <c r="J42" s="14" t="str">
        <f>IF($A42="","",((H42-I42)-F42))</f>
        <v/>
      </c>
      <c r="K42" s="14" t="str">
        <f>IF($A42="","",('Assumptions'!$B$3+SUMIFS('Monthly model'!$J$2:$J$201,'Monthly model'!$A$2:$A$201,("&lt;="&amp;A42))))</f>
        <v/>
      </c>
    </row>
    <row r="43" spans="1:11" x14ac:dyDescent="0.25">
      <c r="A43" s="11"/>
      <c r="B43" s="12"/>
      <c r="C43" s="13"/>
      <c r="D43" s="12"/>
      <c r="E43" s="13"/>
      <c r="F43" s="13"/>
      <c r="G43" s="14" t="str">
        <f>IF($A43="","",(B43*C43))</f>
        <v/>
      </c>
      <c r="H43" s="14" t="str">
        <f>IF($A43="","",(G43*'Assumptions'!$B$5))</f>
        <v/>
      </c>
      <c r="I43" s="14" t="str">
        <f>IF($A43="","",(D43*E43))</f>
        <v/>
      </c>
      <c r="J43" s="14" t="str">
        <f>IF($A43="","",((H43-I43)-F43))</f>
        <v/>
      </c>
      <c r="K43" s="14" t="str">
        <f>IF($A43="","",('Assumptions'!$B$3+SUMIFS('Monthly model'!$J$2:$J$201,'Monthly model'!$A$2:$A$201,("&lt;="&amp;A43))))</f>
        <v/>
      </c>
    </row>
    <row r="44" spans="1:11" x14ac:dyDescent="0.25">
      <c r="A44" s="11"/>
      <c r="B44" s="12"/>
      <c r="C44" s="13"/>
      <c r="D44" s="12"/>
      <c r="E44" s="13"/>
      <c r="F44" s="13"/>
      <c r="G44" s="14" t="str">
        <f>IF($A44="","",(B44*C44))</f>
        <v/>
      </c>
      <c r="H44" s="14" t="str">
        <f>IF($A44="","",(G44*'Assumptions'!$B$5))</f>
        <v/>
      </c>
      <c r="I44" s="14" t="str">
        <f>IF($A44="","",(D44*E44))</f>
        <v/>
      </c>
      <c r="J44" s="14" t="str">
        <f>IF($A44="","",((H44-I44)-F44))</f>
        <v/>
      </c>
      <c r="K44" s="14" t="str">
        <f>IF($A44="","",('Assumptions'!$B$3+SUMIFS('Monthly model'!$J$2:$J$201,'Monthly model'!$A$2:$A$201,("&lt;="&amp;A44))))</f>
        <v/>
      </c>
    </row>
    <row r="45" spans="1:11" x14ac:dyDescent="0.25">
      <c r="A45" s="11"/>
      <c r="B45" s="12"/>
      <c r="C45" s="13"/>
      <c r="D45" s="12"/>
      <c r="E45" s="13"/>
      <c r="F45" s="13"/>
      <c r="G45" s="14" t="str">
        <f>IF($A45="","",(B45*C45))</f>
        <v/>
      </c>
      <c r="H45" s="14" t="str">
        <f>IF($A45="","",(G45*'Assumptions'!$B$5))</f>
        <v/>
      </c>
      <c r="I45" s="14" t="str">
        <f>IF($A45="","",(D45*E45))</f>
        <v/>
      </c>
      <c r="J45" s="14" t="str">
        <f>IF($A45="","",((H45-I45)-F45))</f>
        <v/>
      </c>
      <c r="K45" s="14" t="str">
        <f>IF($A45="","",('Assumptions'!$B$3+SUMIFS('Monthly model'!$J$2:$J$201,'Monthly model'!$A$2:$A$201,("&lt;="&amp;A45))))</f>
        <v/>
      </c>
    </row>
    <row r="46" spans="1:11" x14ac:dyDescent="0.25">
      <c r="A46" s="11"/>
      <c r="B46" s="12"/>
      <c r="C46" s="13"/>
      <c r="D46" s="12"/>
      <c r="E46" s="13"/>
      <c r="F46" s="13"/>
      <c r="G46" s="14" t="str">
        <f>IF($A46="","",(B46*C46))</f>
        <v/>
      </c>
      <c r="H46" s="14" t="str">
        <f>IF($A46="","",(G46*'Assumptions'!$B$5))</f>
        <v/>
      </c>
      <c r="I46" s="14" t="str">
        <f>IF($A46="","",(D46*E46))</f>
        <v/>
      </c>
      <c r="J46" s="14" t="str">
        <f>IF($A46="","",((H46-I46)-F46))</f>
        <v/>
      </c>
      <c r="K46" s="14" t="str">
        <f>IF($A46="","",('Assumptions'!$B$3+SUMIFS('Monthly model'!$J$2:$J$201,'Monthly model'!$A$2:$A$201,("&lt;="&amp;A46))))</f>
        <v/>
      </c>
    </row>
    <row r="47" spans="1:11" x14ac:dyDescent="0.25">
      <c r="A47" s="11"/>
      <c r="B47" s="12"/>
      <c r="C47" s="13"/>
      <c r="D47" s="12"/>
      <c r="E47" s="13"/>
      <c r="F47" s="13"/>
      <c r="G47" s="14" t="str">
        <f>IF($A47="","",(B47*C47))</f>
        <v/>
      </c>
      <c r="H47" s="14" t="str">
        <f>IF($A47="","",(G47*'Assumptions'!$B$5))</f>
        <v/>
      </c>
      <c r="I47" s="14" t="str">
        <f>IF($A47="","",(D47*E47))</f>
        <v/>
      </c>
      <c r="J47" s="14" t="str">
        <f>IF($A47="","",((H47-I47)-F47))</f>
        <v/>
      </c>
      <c r="K47" s="14" t="str">
        <f>IF($A47="","",('Assumptions'!$B$3+SUMIFS('Monthly model'!$J$2:$J$201,'Monthly model'!$A$2:$A$201,("&lt;="&amp;A47))))</f>
        <v/>
      </c>
    </row>
    <row r="48" spans="1:11" x14ac:dyDescent="0.25">
      <c r="A48" s="11"/>
      <c r="B48" s="12"/>
      <c r="C48" s="13"/>
      <c r="D48" s="12"/>
      <c r="E48" s="13"/>
      <c r="F48" s="13"/>
      <c r="G48" s="14" t="str">
        <f>IF($A48="","",(B48*C48))</f>
        <v/>
      </c>
      <c r="H48" s="14" t="str">
        <f>IF($A48="","",(G48*'Assumptions'!$B$5))</f>
        <v/>
      </c>
      <c r="I48" s="14" t="str">
        <f>IF($A48="","",(D48*E48))</f>
        <v/>
      </c>
      <c r="J48" s="14" t="str">
        <f>IF($A48="","",((H48-I48)-F48))</f>
        <v/>
      </c>
      <c r="K48" s="14" t="str">
        <f>IF($A48="","",('Assumptions'!$B$3+SUMIFS('Monthly model'!$J$2:$J$201,'Monthly model'!$A$2:$A$201,("&lt;="&amp;A48))))</f>
        <v/>
      </c>
    </row>
    <row r="49" spans="1:11" x14ac:dyDescent="0.25">
      <c r="A49" s="11"/>
      <c r="B49" s="12"/>
      <c r="C49" s="13"/>
      <c r="D49" s="12"/>
      <c r="E49" s="13"/>
      <c r="F49" s="13"/>
      <c r="G49" s="14" t="str">
        <f>IF($A49="","",(B49*C49))</f>
        <v/>
      </c>
      <c r="H49" s="14" t="str">
        <f>IF($A49="","",(G49*'Assumptions'!$B$5))</f>
        <v/>
      </c>
      <c r="I49" s="14" t="str">
        <f>IF($A49="","",(D49*E49))</f>
        <v/>
      </c>
      <c r="J49" s="14" t="str">
        <f>IF($A49="","",((H49-I49)-F49))</f>
        <v/>
      </c>
      <c r="K49" s="14" t="str">
        <f>IF($A49="","",('Assumptions'!$B$3+SUMIFS('Monthly model'!$J$2:$J$201,'Monthly model'!$A$2:$A$201,("&lt;="&amp;A49))))</f>
        <v/>
      </c>
    </row>
    <row r="50" spans="1:11" x14ac:dyDescent="0.25">
      <c r="A50" s="11"/>
      <c r="B50" s="12"/>
      <c r="C50" s="13"/>
      <c r="D50" s="12"/>
      <c r="E50" s="13"/>
      <c r="F50" s="13"/>
      <c r="G50" s="14" t="str">
        <f>IF($A50="","",(B50*C50))</f>
        <v/>
      </c>
      <c r="H50" s="14" t="str">
        <f>IF($A50="","",(G50*'Assumptions'!$B$5))</f>
        <v/>
      </c>
      <c r="I50" s="14" t="str">
        <f>IF($A50="","",(D50*E50))</f>
        <v/>
      </c>
      <c r="J50" s="14" t="str">
        <f>IF($A50="","",((H50-I50)-F50))</f>
        <v/>
      </c>
      <c r="K50" s="14" t="str">
        <f>IF($A50="","",('Assumptions'!$B$3+SUMIFS('Monthly model'!$J$2:$J$201,'Monthly model'!$A$2:$A$201,("&lt;="&amp;A50))))</f>
        <v/>
      </c>
    </row>
    <row r="51" spans="1:11" x14ac:dyDescent="0.25">
      <c r="A51" s="11"/>
      <c r="B51" s="12"/>
      <c r="C51" s="13"/>
      <c r="D51" s="12"/>
      <c r="E51" s="13"/>
      <c r="F51" s="13"/>
      <c r="G51" s="14" t="str">
        <f>IF($A51="","",(B51*C51))</f>
        <v/>
      </c>
      <c r="H51" s="14" t="str">
        <f>IF($A51="","",(G51*'Assumptions'!$B$5))</f>
        <v/>
      </c>
      <c r="I51" s="14" t="str">
        <f>IF($A51="","",(D51*E51))</f>
        <v/>
      </c>
      <c r="J51" s="14" t="str">
        <f>IF($A51="","",((H51-I51)-F51))</f>
        <v/>
      </c>
      <c r="K51" s="14" t="str">
        <f>IF($A51="","",('Assumptions'!$B$3+SUMIFS('Monthly model'!$J$2:$J$201,'Monthly model'!$A$2:$A$201,("&lt;="&amp;A51))))</f>
        <v/>
      </c>
    </row>
    <row r="52" spans="1:11" x14ac:dyDescent="0.25">
      <c r="A52" s="11"/>
      <c r="B52" s="12"/>
      <c r="C52" s="13"/>
      <c r="D52" s="12"/>
      <c r="E52" s="13"/>
      <c r="F52" s="13"/>
      <c r="G52" s="14" t="str">
        <f>IF($A52="","",(B52*C52))</f>
        <v/>
      </c>
      <c r="H52" s="14" t="str">
        <f>IF($A52="","",(G52*'Assumptions'!$B$5))</f>
        <v/>
      </c>
      <c r="I52" s="14" t="str">
        <f>IF($A52="","",(D52*E52))</f>
        <v/>
      </c>
      <c r="J52" s="14" t="str">
        <f>IF($A52="","",((H52-I52)-F52))</f>
        <v/>
      </c>
      <c r="K52" s="14" t="str">
        <f>IF($A52="","",('Assumptions'!$B$3+SUMIFS('Monthly model'!$J$2:$J$201,'Monthly model'!$A$2:$A$201,("&lt;="&amp;A52))))</f>
        <v/>
      </c>
    </row>
    <row r="53" spans="1:11" x14ac:dyDescent="0.25">
      <c r="A53" s="11"/>
      <c r="B53" s="12"/>
      <c r="C53" s="13"/>
      <c r="D53" s="12"/>
      <c r="E53" s="13"/>
      <c r="F53" s="13"/>
      <c r="G53" s="14" t="str">
        <f>IF($A53="","",(B53*C53))</f>
        <v/>
      </c>
      <c r="H53" s="14" t="str">
        <f>IF($A53="","",(G53*'Assumptions'!$B$5))</f>
        <v/>
      </c>
      <c r="I53" s="14" t="str">
        <f>IF($A53="","",(D53*E53))</f>
        <v/>
      </c>
      <c r="J53" s="14" t="str">
        <f>IF($A53="","",((H53-I53)-F53))</f>
        <v/>
      </c>
      <c r="K53" s="14" t="str">
        <f>IF($A53="","",('Assumptions'!$B$3+SUMIFS('Monthly model'!$J$2:$J$201,'Monthly model'!$A$2:$A$201,("&lt;="&amp;A53))))</f>
        <v/>
      </c>
    </row>
    <row r="54" spans="1:11" x14ac:dyDescent="0.25">
      <c r="A54" s="11"/>
      <c r="B54" s="12"/>
      <c r="C54" s="13"/>
      <c r="D54" s="12"/>
      <c r="E54" s="13"/>
      <c r="F54" s="13"/>
      <c r="G54" s="14" t="str">
        <f>IF($A54="","",(B54*C54))</f>
        <v/>
      </c>
      <c r="H54" s="14" t="str">
        <f>IF($A54="","",(G54*'Assumptions'!$B$5))</f>
        <v/>
      </c>
      <c r="I54" s="14" t="str">
        <f>IF($A54="","",(D54*E54))</f>
        <v/>
      </c>
      <c r="J54" s="14" t="str">
        <f>IF($A54="","",((H54-I54)-F54))</f>
        <v/>
      </c>
      <c r="K54" s="14" t="str">
        <f>IF($A54="","",('Assumptions'!$B$3+SUMIFS('Monthly model'!$J$2:$J$201,'Monthly model'!$A$2:$A$201,("&lt;="&amp;A54))))</f>
        <v/>
      </c>
    </row>
    <row r="55" spans="1:11" x14ac:dyDescent="0.25">
      <c r="A55" s="11"/>
      <c r="B55" s="12"/>
      <c r="C55" s="13"/>
      <c r="D55" s="12"/>
      <c r="E55" s="13"/>
      <c r="F55" s="13"/>
      <c r="G55" s="14" t="str">
        <f>IF($A55="","",(B55*C55))</f>
        <v/>
      </c>
      <c r="H55" s="14" t="str">
        <f>IF($A55="","",(G55*'Assumptions'!$B$5))</f>
        <v/>
      </c>
      <c r="I55" s="14" t="str">
        <f>IF($A55="","",(D55*E55))</f>
        <v/>
      </c>
      <c r="J55" s="14" t="str">
        <f>IF($A55="","",((H55-I55)-F55))</f>
        <v/>
      </c>
      <c r="K55" s="14" t="str">
        <f>IF($A55="","",('Assumptions'!$B$3+SUMIFS('Monthly model'!$J$2:$J$201,'Monthly model'!$A$2:$A$201,("&lt;="&amp;A55))))</f>
        <v/>
      </c>
    </row>
    <row r="56" spans="1:11" x14ac:dyDescent="0.25">
      <c r="A56" s="11"/>
      <c r="B56" s="12"/>
      <c r="C56" s="13"/>
      <c r="D56" s="12"/>
      <c r="E56" s="13"/>
      <c r="F56" s="13"/>
      <c r="G56" s="14" t="str">
        <f>IF($A56="","",(B56*C56))</f>
        <v/>
      </c>
      <c r="H56" s="14" t="str">
        <f>IF($A56="","",(G56*'Assumptions'!$B$5))</f>
        <v/>
      </c>
      <c r="I56" s="14" t="str">
        <f>IF($A56="","",(D56*E56))</f>
        <v/>
      </c>
      <c r="J56" s="14" t="str">
        <f>IF($A56="","",((H56-I56)-F56))</f>
        <v/>
      </c>
      <c r="K56" s="14" t="str">
        <f>IF($A56="","",('Assumptions'!$B$3+SUMIFS('Monthly model'!$J$2:$J$201,'Monthly model'!$A$2:$A$201,("&lt;="&amp;A56))))</f>
        <v/>
      </c>
    </row>
    <row r="57" spans="1:11" x14ac:dyDescent="0.25">
      <c r="A57" s="11"/>
      <c r="B57" s="12"/>
      <c r="C57" s="13"/>
      <c r="D57" s="12"/>
      <c r="E57" s="13"/>
      <c r="F57" s="13"/>
      <c r="G57" s="14" t="str">
        <f>IF($A57="","",(B57*C57))</f>
        <v/>
      </c>
      <c r="H57" s="14" t="str">
        <f>IF($A57="","",(G57*'Assumptions'!$B$5))</f>
        <v/>
      </c>
      <c r="I57" s="14" t="str">
        <f>IF($A57="","",(D57*E57))</f>
        <v/>
      </c>
      <c r="J57" s="14" t="str">
        <f>IF($A57="","",((H57-I57)-F57))</f>
        <v/>
      </c>
      <c r="K57" s="14" t="str">
        <f>IF($A57="","",('Assumptions'!$B$3+SUMIFS('Monthly model'!$J$2:$J$201,'Monthly model'!$A$2:$A$201,("&lt;="&amp;A57))))</f>
        <v/>
      </c>
    </row>
    <row r="58" spans="1:11" x14ac:dyDescent="0.25">
      <c r="A58" s="11"/>
      <c r="B58" s="12"/>
      <c r="C58" s="13"/>
      <c r="D58" s="12"/>
      <c r="E58" s="13"/>
      <c r="F58" s="13"/>
      <c r="G58" s="14" t="str">
        <f>IF($A58="","",(B58*C58))</f>
        <v/>
      </c>
      <c r="H58" s="14" t="str">
        <f>IF($A58="","",(G58*'Assumptions'!$B$5))</f>
        <v/>
      </c>
      <c r="I58" s="14" t="str">
        <f>IF($A58="","",(D58*E58))</f>
        <v/>
      </c>
      <c r="J58" s="14" t="str">
        <f>IF($A58="","",((H58-I58)-F58))</f>
        <v/>
      </c>
      <c r="K58" s="14" t="str">
        <f>IF($A58="","",('Assumptions'!$B$3+SUMIFS('Monthly model'!$J$2:$J$201,'Monthly model'!$A$2:$A$201,("&lt;="&amp;A58))))</f>
        <v/>
      </c>
    </row>
    <row r="59" spans="1:11" x14ac:dyDescent="0.25">
      <c r="A59" s="11"/>
      <c r="B59" s="12"/>
      <c r="C59" s="13"/>
      <c r="D59" s="12"/>
      <c r="E59" s="13"/>
      <c r="F59" s="13"/>
      <c r="G59" s="14" t="str">
        <f>IF($A59="","",(B59*C59))</f>
        <v/>
      </c>
      <c r="H59" s="14" t="str">
        <f>IF($A59="","",(G59*'Assumptions'!$B$5))</f>
        <v/>
      </c>
      <c r="I59" s="14" t="str">
        <f>IF($A59="","",(D59*E59))</f>
        <v/>
      </c>
      <c r="J59" s="14" t="str">
        <f>IF($A59="","",((H59-I59)-F59))</f>
        <v/>
      </c>
      <c r="K59" s="14" t="str">
        <f>IF($A59="","",('Assumptions'!$B$3+SUMIFS('Monthly model'!$J$2:$J$201,'Monthly model'!$A$2:$A$201,("&lt;="&amp;A59))))</f>
        <v/>
      </c>
    </row>
    <row r="60" spans="1:11" x14ac:dyDescent="0.25">
      <c r="A60" s="11"/>
      <c r="B60" s="12"/>
      <c r="C60" s="13"/>
      <c r="D60" s="12"/>
      <c r="E60" s="13"/>
      <c r="F60" s="13"/>
      <c r="G60" s="14" t="str">
        <f>IF($A60="","",(B60*C60))</f>
        <v/>
      </c>
      <c r="H60" s="14" t="str">
        <f>IF($A60="","",(G60*'Assumptions'!$B$5))</f>
        <v/>
      </c>
      <c r="I60" s="14" t="str">
        <f>IF($A60="","",(D60*E60))</f>
        <v/>
      </c>
      <c r="J60" s="14" t="str">
        <f>IF($A60="","",((H60-I60)-F60))</f>
        <v/>
      </c>
      <c r="K60" s="14" t="str">
        <f>IF($A60="","",('Assumptions'!$B$3+SUMIFS('Monthly model'!$J$2:$J$201,'Monthly model'!$A$2:$A$201,("&lt;="&amp;A60))))</f>
        <v/>
      </c>
    </row>
    <row r="61" spans="1:11" x14ac:dyDescent="0.25">
      <c r="A61" s="11"/>
      <c r="B61" s="12"/>
      <c r="C61" s="13"/>
      <c r="D61" s="12"/>
      <c r="E61" s="13"/>
      <c r="F61" s="13"/>
      <c r="G61" s="14" t="str">
        <f>IF($A61="","",(B61*C61))</f>
        <v/>
      </c>
      <c r="H61" s="14" t="str">
        <f>IF($A61="","",(G61*'Assumptions'!$B$5))</f>
        <v/>
      </c>
      <c r="I61" s="14" t="str">
        <f>IF($A61="","",(D61*E61))</f>
        <v/>
      </c>
      <c r="J61" s="14" t="str">
        <f>IF($A61="","",((H61-I61)-F61))</f>
        <v/>
      </c>
      <c r="K61" s="14" t="str">
        <f>IF($A61="","",('Assumptions'!$B$3+SUMIFS('Monthly model'!$J$2:$J$201,'Monthly model'!$A$2:$A$201,("&lt;="&amp;A61))))</f>
        <v/>
      </c>
    </row>
    <row r="62" spans="1:11" x14ac:dyDescent="0.25">
      <c r="A62" s="11"/>
      <c r="B62" s="12"/>
      <c r="C62" s="13"/>
      <c r="D62" s="12"/>
      <c r="E62" s="13"/>
      <c r="F62" s="13"/>
      <c r="G62" s="14" t="str">
        <f>IF($A62="","",(B62*C62))</f>
        <v/>
      </c>
      <c r="H62" s="14" t="str">
        <f>IF($A62="","",(G62*'Assumptions'!$B$5))</f>
        <v/>
      </c>
      <c r="I62" s="14" t="str">
        <f>IF($A62="","",(D62*E62))</f>
        <v/>
      </c>
      <c r="J62" s="14" t="str">
        <f>IF($A62="","",((H62-I62)-F62))</f>
        <v/>
      </c>
      <c r="K62" s="14" t="str">
        <f>IF($A62="","",('Assumptions'!$B$3+SUMIFS('Monthly model'!$J$2:$J$201,'Monthly model'!$A$2:$A$201,("&lt;="&amp;A62))))</f>
        <v/>
      </c>
    </row>
    <row r="63" spans="1:11" x14ac:dyDescent="0.25">
      <c r="A63" s="11"/>
      <c r="B63" s="12"/>
      <c r="C63" s="13"/>
      <c r="D63" s="12"/>
      <c r="E63" s="13"/>
      <c r="F63" s="13"/>
      <c r="G63" s="14" t="str">
        <f>IF($A63="","",(B63*C63))</f>
        <v/>
      </c>
      <c r="H63" s="14" t="str">
        <f>IF($A63="","",(G63*'Assumptions'!$B$5))</f>
        <v/>
      </c>
      <c r="I63" s="14" t="str">
        <f>IF($A63="","",(D63*E63))</f>
        <v/>
      </c>
      <c r="J63" s="14" t="str">
        <f>IF($A63="","",((H63-I63)-F63))</f>
        <v/>
      </c>
      <c r="K63" s="14" t="str">
        <f>IF($A63="","",('Assumptions'!$B$3+SUMIFS('Monthly model'!$J$2:$J$201,'Monthly model'!$A$2:$A$201,("&lt;="&amp;A63))))</f>
        <v/>
      </c>
    </row>
    <row r="64" spans="1:11" x14ac:dyDescent="0.25">
      <c r="A64" s="11"/>
      <c r="B64" s="12"/>
      <c r="C64" s="13"/>
      <c r="D64" s="12"/>
      <c r="E64" s="13"/>
      <c r="F64" s="13"/>
      <c r="G64" s="14" t="str">
        <f>IF($A64="","",(B64*C64))</f>
        <v/>
      </c>
      <c r="H64" s="14" t="str">
        <f>IF($A64="","",(G64*'Assumptions'!$B$5))</f>
        <v/>
      </c>
      <c r="I64" s="14" t="str">
        <f>IF($A64="","",(D64*E64))</f>
        <v/>
      </c>
      <c r="J64" s="14" t="str">
        <f>IF($A64="","",((H64-I64)-F64))</f>
        <v/>
      </c>
      <c r="K64" s="14" t="str">
        <f>IF($A64="","",('Assumptions'!$B$3+SUMIFS('Monthly model'!$J$2:$J$201,'Monthly model'!$A$2:$A$201,("&lt;="&amp;A64))))</f>
        <v/>
      </c>
    </row>
    <row r="65" spans="1:11" x14ac:dyDescent="0.25">
      <c r="A65" s="11"/>
      <c r="B65" s="12"/>
      <c r="C65" s="13"/>
      <c r="D65" s="12"/>
      <c r="E65" s="13"/>
      <c r="F65" s="13"/>
      <c r="G65" s="14" t="str">
        <f>IF($A65="","",(B65*C65))</f>
        <v/>
      </c>
      <c r="H65" s="14" t="str">
        <f>IF($A65="","",(G65*'Assumptions'!$B$5))</f>
        <v/>
      </c>
      <c r="I65" s="14" t="str">
        <f>IF($A65="","",(D65*E65))</f>
        <v/>
      </c>
      <c r="J65" s="14" t="str">
        <f>IF($A65="","",((H65-I65)-F65))</f>
        <v/>
      </c>
      <c r="K65" s="14" t="str">
        <f>IF($A65="","",('Assumptions'!$B$3+SUMIFS('Monthly model'!$J$2:$J$201,'Monthly model'!$A$2:$A$201,("&lt;="&amp;A65))))</f>
        <v/>
      </c>
    </row>
    <row r="66" spans="1:11" x14ac:dyDescent="0.25">
      <c r="A66" s="11"/>
      <c r="B66" s="12"/>
      <c r="C66" s="13"/>
      <c r="D66" s="12"/>
      <c r="E66" s="13"/>
      <c r="F66" s="13"/>
      <c r="G66" s="14" t="str">
        <f>IF($A66="","",(B66*C66))</f>
        <v/>
      </c>
      <c r="H66" s="14" t="str">
        <f>IF($A66="","",(G66*'Assumptions'!$B$5))</f>
        <v/>
      </c>
      <c r="I66" s="14" t="str">
        <f>IF($A66="","",(D66*E66))</f>
        <v/>
      </c>
      <c r="J66" s="14" t="str">
        <f>IF($A66="","",((H66-I66)-F66))</f>
        <v/>
      </c>
      <c r="K66" s="14" t="str">
        <f>IF($A66="","",('Assumptions'!$B$3+SUMIFS('Monthly model'!$J$2:$J$201,'Monthly model'!$A$2:$A$201,("&lt;="&amp;A66))))</f>
        <v/>
      </c>
    </row>
    <row r="67" spans="1:11" x14ac:dyDescent="0.25">
      <c r="A67" s="11"/>
      <c r="B67" s="12"/>
      <c r="C67" s="13"/>
      <c r="D67" s="12"/>
      <c r="E67" s="13"/>
      <c r="F67" s="13"/>
      <c r="G67" s="14" t="str">
        <f>IF($A67="","",(B67*C67))</f>
        <v/>
      </c>
      <c r="H67" s="14" t="str">
        <f>IF($A67="","",(G67*'Assumptions'!$B$5))</f>
        <v/>
      </c>
      <c r="I67" s="14" t="str">
        <f>IF($A67="","",(D67*E67))</f>
        <v/>
      </c>
      <c r="J67" s="14" t="str">
        <f>IF($A67="","",((H67-I67)-F67))</f>
        <v/>
      </c>
      <c r="K67" s="14" t="str">
        <f>IF($A67="","",('Assumptions'!$B$3+SUMIFS('Monthly model'!$J$2:$J$201,'Monthly model'!$A$2:$A$201,("&lt;="&amp;A67))))</f>
        <v/>
      </c>
    </row>
    <row r="68" spans="1:11" x14ac:dyDescent="0.25">
      <c r="A68" s="11"/>
      <c r="B68" s="12"/>
      <c r="C68" s="13"/>
      <c r="D68" s="12"/>
      <c r="E68" s="13"/>
      <c r="F68" s="13"/>
      <c r="G68" s="14" t="str">
        <f>IF($A68="","",(B68*C68))</f>
        <v/>
      </c>
      <c r="H68" s="14" t="str">
        <f>IF($A68="","",(G68*'Assumptions'!$B$5))</f>
        <v/>
      </c>
      <c r="I68" s="14" t="str">
        <f>IF($A68="","",(D68*E68))</f>
        <v/>
      </c>
      <c r="J68" s="14" t="str">
        <f>IF($A68="","",((H68-I68)-F68))</f>
        <v/>
      </c>
      <c r="K68" s="14" t="str">
        <f>IF($A68="","",('Assumptions'!$B$3+SUMIFS('Monthly model'!$J$2:$J$201,'Monthly model'!$A$2:$A$201,("&lt;="&amp;A68))))</f>
        <v/>
      </c>
    </row>
    <row r="69" spans="1:11" x14ac:dyDescent="0.25">
      <c r="A69" s="11"/>
      <c r="B69" s="12"/>
      <c r="C69" s="13"/>
      <c r="D69" s="12"/>
      <c r="E69" s="13"/>
      <c r="F69" s="13"/>
      <c r="G69" s="14" t="str">
        <f>IF($A69="","",(B69*C69))</f>
        <v/>
      </c>
      <c r="H69" s="14" t="str">
        <f>IF($A69="","",(G69*'Assumptions'!$B$5))</f>
        <v/>
      </c>
      <c r="I69" s="14" t="str">
        <f>IF($A69="","",(D69*E69))</f>
        <v/>
      </c>
      <c r="J69" s="14" t="str">
        <f>IF($A69="","",((H69-I69)-F69))</f>
        <v/>
      </c>
      <c r="K69" s="14" t="str">
        <f>IF($A69="","",('Assumptions'!$B$3+SUMIFS('Monthly model'!$J$2:$J$201,'Monthly model'!$A$2:$A$201,("&lt;="&amp;A69))))</f>
        <v/>
      </c>
    </row>
    <row r="70" spans="1:11" x14ac:dyDescent="0.25">
      <c r="A70" s="11"/>
      <c r="B70" s="12"/>
      <c r="C70" s="13"/>
      <c r="D70" s="12"/>
      <c r="E70" s="13"/>
      <c r="F70" s="13"/>
      <c r="G70" s="14" t="str">
        <f>IF($A70="","",(B70*C70))</f>
        <v/>
      </c>
      <c r="H70" s="14" t="str">
        <f>IF($A70="","",(G70*'Assumptions'!$B$5))</f>
        <v/>
      </c>
      <c r="I70" s="14" t="str">
        <f>IF($A70="","",(D70*E70))</f>
        <v/>
      </c>
      <c r="J70" s="14" t="str">
        <f>IF($A70="","",((H70-I70)-F70))</f>
        <v/>
      </c>
      <c r="K70" s="14" t="str">
        <f>IF($A70="","",('Assumptions'!$B$3+SUMIFS('Monthly model'!$J$2:$J$201,'Monthly model'!$A$2:$A$201,("&lt;="&amp;A70))))</f>
        <v/>
      </c>
    </row>
    <row r="71" spans="1:11" x14ac:dyDescent="0.25">
      <c r="A71" s="11"/>
      <c r="B71" s="12"/>
      <c r="C71" s="13"/>
      <c r="D71" s="12"/>
      <c r="E71" s="13"/>
      <c r="F71" s="13"/>
      <c r="G71" s="14" t="str">
        <f>IF($A71="","",(B71*C71))</f>
        <v/>
      </c>
      <c r="H71" s="14" t="str">
        <f>IF($A71="","",(G71*'Assumptions'!$B$5))</f>
        <v/>
      </c>
      <c r="I71" s="14" t="str">
        <f>IF($A71="","",(D71*E71))</f>
        <v/>
      </c>
      <c r="J71" s="14" t="str">
        <f>IF($A71="","",((H71-I71)-F71))</f>
        <v/>
      </c>
      <c r="K71" s="14" t="str">
        <f>IF($A71="","",('Assumptions'!$B$3+SUMIFS('Monthly model'!$J$2:$J$201,'Monthly model'!$A$2:$A$201,("&lt;="&amp;A71))))</f>
        <v/>
      </c>
    </row>
    <row r="72" spans="1:11" x14ac:dyDescent="0.25">
      <c r="A72" s="11"/>
      <c r="B72" s="12"/>
      <c r="C72" s="13"/>
      <c r="D72" s="12"/>
      <c r="E72" s="13"/>
      <c r="F72" s="13"/>
      <c r="G72" s="14" t="str">
        <f>IF($A72="","",(B72*C72))</f>
        <v/>
      </c>
      <c r="H72" s="14" t="str">
        <f>IF($A72="","",(G72*'Assumptions'!$B$5))</f>
        <v/>
      </c>
      <c r="I72" s="14" t="str">
        <f>IF($A72="","",(D72*E72))</f>
        <v/>
      </c>
      <c r="J72" s="14" t="str">
        <f>IF($A72="","",((H72-I72)-F72))</f>
        <v/>
      </c>
      <c r="K72" s="14" t="str">
        <f>IF($A72="","",('Assumptions'!$B$3+SUMIFS('Monthly model'!$J$2:$J$201,'Monthly model'!$A$2:$A$201,("&lt;="&amp;A72))))</f>
        <v/>
      </c>
    </row>
    <row r="73" spans="1:11" x14ac:dyDescent="0.25">
      <c r="A73" s="11"/>
      <c r="B73" s="12"/>
      <c r="C73" s="13"/>
      <c r="D73" s="12"/>
      <c r="E73" s="13"/>
      <c r="F73" s="13"/>
      <c r="G73" s="14" t="str">
        <f>IF($A73="","",(B73*C73))</f>
        <v/>
      </c>
      <c r="H73" s="14" t="str">
        <f>IF($A73="","",(G73*'Assumptions'!$B$5))</f>
        <v/>
      </c>
      <c r="I73" s="14" t="str">
        <f>IF($A73="","",(D73*E73))</f>
        <v/>
      </c>
      <c r="J73" s="14" t="str">
        <f>IF($A73="","",((H73-I73)-F73))</f>
        <v/>
      </c>
      <c r="K73" s="14" t="str">
        <f>IF($A73="","",('Assumptions'!$B$3+SUMIFS('Monthly model'!$J$2:$J$201,'Monthly model'!$A$2:$A$201,("&lt;="&amp;A73))))</f>
        <v/>
      </c>
    </row>
    <row r="74" spans="1:11" x14ac:dyDescent="0.25">
      <c r="A74" s="11"/>
      <c r="B74" s="12"/>
      <c r="C74" s="13"/>
      <c r="D74" s="12"/>
      <c r="E74" s="13"/>
      <c r="F74" s="13"/>
      <c r="G74" s="14" t="str">
        <f>IF($A74="","",(B74*C74))</f>
        <v/>
      </c>
      <c r="H74" s="14" t="str">
        <f>IF($A74="","",(G74*'Assumptions'!$B$5))</f>
        <v/>
      </c>
      <c r="I74" s="14" t="str">
        <f>IF($A74="","",(D74*E74))</f>
        <v/>
      </c>
      <c r="J74" s="14" t="str">
        <f>IF($A74="","",((H74-I74)-F74))</f>
        <v/>
      </c>
      <c r="K74" s="14" t="str">
        <f>IF($A74="","",('Assumptions'!$B$3+SUMIFS('Monthly model'!$J$2:$J$201,'Monthly model'!$A$2:$A$201,("&lt;="&amp;A74))))</f>
        <v/>
      </c>
    </row>
    <row r="75" spans="1:11" x14ac:dyDescent="0.25">
      <c r="A75" s="11"/>
      <c r="B75" s="12"/>
      <c r="C75" s="13"/>
      <c r="D75" s="12"/>
      <c r="E75" s="13"/>
      <c r="F75" s="13"/>
      <c r="G75" s="14" t="str">
        <f>IF($A75="","",(B75*C75))</f>
        <v/>
      </c>
      <c r="H75" s="14" t="str">
        <f>IF($A75="","",(G75*'Assumptions'!$B$5))</f>
        <v/>
      </c>
      <c r="I75" s="14" t="str">
        <f>IF($A75="","",(D75*E75))</f>
        <v/>
      </c>
      <c r="J75" s="14" t="str">
        <f>IF($A75="","",((H75-I75)-F75))</f>
        <v/>
      </c>
      <c r="K75" s="14" t="str">
        <f>IF($A75="","",('Assumptions'!$B$3+SUMIFS('Monthly model'!$J$2:$J$201,'Monthly model'!$A$2:$A$201,("&lt;="&amp;A75))))</f>
        <v/>
      </c>
    </row>
    <row r="76" spans="1:11" x14ac:dyDescent="0.25">
      <c r="A76" s="11"/>
      <c r="B76" s="12"/>
      <c r="C76" s="13"/>
      <c r="D76" s="12"/>
      <c r="E76" s="13"/>
      <c r="F76" s="13"/>
      <c r="G76" s="14" t="str">
        <f>IF($A76="","",(B76*C76))</f>
        <v/>
      </c>
      <c r="H76" s="14" t="str">
        <f>IF($A76="","",(G76*'Assumptions'!$B$5))</f>
        <v/>
      </c>
      <c r="I76" s="14" t="str">
        <f>IF($A76="","",(D76*E76))</f>
        <v/>
      </c>
      <c r="J76" s="14" t="str">
        <f>IF($A76="","",((H76-I76)-F76))</f>
        <v/>
      </c>
      <c r="K76" s="14" t="str">
        <f>IF($A76="","",('Assumptions'!$B$3+SUMIFS('Monthly model'!$J$2:$J$201,'Monthly model'!$A$2:$A$201,("&lt;="&amp;A76))))</f>
        <v/>
      </c>
    </row>
    <row r="77" spans="1:11" x14ac:dyDescent="0.25">
      <c r="A77" s="11"/>
      <c r="B77" s="12"/>
      <c r="C77" s="13"/>
      <c r="D77" s="12"/>
      <c r="E77" s="13"/>
      <c r="F77" s="13"/>
      <c r="G77" s="14" t="str">
        <f>IF($A77="","",(B77*C77))</f>
        <v/>
      </c>
      <c r="H77" s="14" t="str">
        <f>IF($A77="","",(G77*'Assumptions'!$B$5))</f>
        <v/>
      </c>
      <c r="I77" s="14" t="str">
        <f>IF($A77="","",(D77*E77))</f>
        <v/>
      </c>
      <c r="J77" s="14" t="str">
        <f>IF($A77="","",((H77-I77)-F77))</f>
        <v/>
      </c>
      <c r="K77" s="14" t="str">
        <f>IF($A77="","",('Assumptions'!$B$3+SUMIFS('Monthly model'!$J$2:$J$201,'Monthly model'!$A$2:$A$201,("&lt;="&amp;A77))))</f>
        <v/>
      </c>
    </row>
    <row r="78" spans="1:11" x14ac:dyDescent="0.25">
      <c r="A78" s="11"/>
      <c r="B78" s="12"/>
      <c r="C78" s="13"/>
      <c r="D78" s="12"/>
      <c r="E78" s="13"/>
      <c r="F78" s="13"/>
      <c r="G78" s="14" t="str">
        <f>IF($A78="","",(B78*C78))</f>
        <v/>
      </c>
      <c r="H78" s="14" t="str">
        <f>IF($A78="","",(G78*'Assumptions'!$B$5))</f>
        <v/>
      </c>
      <c r="I78" s="14" t="str">
        <f>IF($A78="","",(D78*E78))</f>
        <v/>
      </c>
      <c r="J78" s="14" t="str">
        <f>IF($A78="","",((H78-I78)-F78))</f>
        <v/>
      </c>
      <c r="K78" s="14" t="str">
        <f>IF($A78="","",('Assumptions'!$B$3+SUMIFS('Monthly model'!$J$2:$J$201,'Monthly model'!$A$2:$A$201,("&lt;="&amp;A78))))</f>
        <v/>
      </c>
    </row>
    <row r="79" spans="1:11" x14ac:dyDescent="0.25">
      <c r="A79" s="11"/>
      <c r="B79" s="12"/>
      <c r="C79" s="13"/>
      <c r="D79" s="12"/>
      <c r="E79" s="13"/>
      <c r="F79" s="13"/>
      <c r="G79" s="14" t="str">
        <f>IF($A79="","",(B79*C79))</f>
        <v/>
      </c>
      <c r="H79" s="14" t="str">
        <f>IF($A79="","",(G79*'Assumptions'!$B$5))</f>
        <v/>
      </c>
      <c r="I79" s="14" t="str">
        <f>IF($A79="","",(D79*E79))</f>
        <v/>
      </c>
      <c r="J79" s="14" t="str">
        <f>IF($A79="","",((H79-I79)-F79))</f>
        <v/>
      </c>
      <c r="K79" s="14" t="str">
        <f>IF($A79="","",('Assumptions'!$B$3+SUMIFS('Monthly model'!$J$2:$J$201,'Monthly model'!$A$2:$A$201,("&lt;="&amp;A79))))</f>
        <v/>
      </c>
    </row>
    <row r="80" spans="1:11" x14ac:dyDescent="0.25">
      <c r="A80" s="11"/>
      <c r="B80" s="12"/>
      <c r="C80" s="13"/>
      <c r="D80" s="12"/>
      <c r="E80" s="13"/>
      <c r="F80" s="13"/>
      <c r="G80" s="14" t="str">
        <f>IF($A80="","",(B80*C80))</f>
        <v/>
      </c>
      <c r="H80" s="14" t="str">
        <f>IF($A80="","",(G80*'Assumptions'!$B$5))</f>
        <v/>
      </c>
      <c r="I80" s="14" t="str">
        <f>IF($A80="","",(D80*E80))</f>
        <v/>
      </c>
      <c r="J80" s="14" t="str">
        <f>IF($A80="","",((H80-I80)-F80))</f>
        <v/>
      </c>
      <c r="K80" s="14" t="str">
        <f>IF($A80="","",('Assumptions'!$B$3+SUMIFS('Monthly model'!$J$2:$J$201,'Monthly model'!$A$2:$A$201,("&lt;="&amp;A80))))</f>
        <v/>
      </c>
    </row>
    <row r="81" spans="1:11" x14ac:dyDescent="0.25">
      <c r="A81" s="11"/>
      <c r="B81" s="12"/>
      <c r="C81" s="13"/>
      <c r="D81" s="12"/>
      <c r="E81" s="13"/>
      <c r="F81" s="13"/>
      <c r="G81" s="14" t="str">
        <f>IF($A81="","",(B81*C81))</f>
        <v/>
      </c>
      <c r="H81" s="14" t="str">
        <f>IF($A81="","",(G81*'Assumptions'!$B$5))</f>
        <v/>
      </c>
      <c r="I81" s="14" t="str">
        <f>IF($A81="","",(D81*E81))</f>
        <v/>
      </c>
      <c r="J81" s="14" t="str">
        <f>IF($A81="","",((H81-I81)-F81))</f>
        <v/>
      </c>
      <c r="K81" s="14" t="str">
        <f>IF($A81="","",('Assumptions'!$B$3+SUMIFS('Monthly model'!$J$2:$J$201,'Monthly model'!$A$2:$A$201,("&lt;="&amp;A81))))</f>
        <v/>
      </c>
    </row>
    <row r="82" spans="1:11" x14ac:dyDescent="0.25">
      <c r="A82" s="11"/>
      <c r="B82" s="12"/>
      <c r="C82" s="13"/>
      <c r="D82" s="12"/>
      <c r="E82" s="13"/>
      <c r="F82" s="13"/>
      <c r="G82" s="14" t="str">
        <f>IF($A82="","",(B82*C82))</f>
        <v/>
      </c>
      <c r="H82" s="14" t="str">
        <f>IF($A82="","",(G82*'Assumptions'!$B$5))</f>
        <v/>
      </c>
      <c r="I82" s="14" t="str">
        <f>IF($A82="","",(D82*E82))</f>
        <v/>
      </c>
      <c r="J82" s="14" t="str">
        <f>IF($A82="","",((H82-I82)-F82))</f>
        <v/>
      </c>
      <c r="K82" s="14" t="str">
        <f>IF($A82="","",('Assumptions'!$B$3+SUMIFS('Monthly model'!$J$2:$J$201,'Monthly model'!$A$2:$A$201,("&lt;="&amp;A82))))</f>
        <v/>
      </c>
    </row>
    <row r="83" spans="1:11" x14ac:dyDescent="0.25">
      <c r="A83" s="11"/>
      <c r="B83" s="12"/>
      <c r="C83" s="13"/>
      <c r="D83" s="12"/>
      <c r="E83" s="13"/>
      <c r="F83" s="13"/>
      <c r="G83" s="14" t="str">
        <f>IF($A83="","",(B83*C83))</f>
        <v/>
      </c>
      <c r="H83" s="14" t="str">
        <f>IF($A83="","",(G83*'Assumptions'!$B$5))</f>
        <v/>
      </c>
      <c r="I83" s="14" t="str">
        <f>IF($A83="","",(D83*E83))</f>
        <v/>
      </c>
      <c r="J83" s="14" t="str">
        <f>IF($A83="","",((H83-I83)-F83))</f>
        <v/>
      </c>
      <c r="K83" s="14" t="str">
        <f>IF($A83="","",('Assumptions'!$B$3+SUMIFS('Monthly model'!$J$2:$J$201,'Monthly model'!$A$2:$A$201,("&lt;="&amp;A83))))</f>
        <v/>
      </c>
    </row>
    <row r="84" spans="1:11" x14ac:dyDescent="0.25">
      <c r="A84" s="11"/>
      <c r="B84" s="12"/>
      <c r="C84" s="13"/>
      <c r="D84" s="12"/>
      <c r="E84" s="13"/>
      <c r="F84" s="13"/>
      <c r="G84" s="14" t="str">
        <f>IF($A84="","",(B84*C84))</f>
        <v/>
      </c>
      <c r="H84" s="14" t="str">
        <f>IF($A84="","",(G84*'Assumptions'!$B$5))</f>
        <v/>
      </c>
      <c r="I84" s="14" t="str">
        <f>IF($A84="","",(D84*E84))</f>
        <v/>
      </c>
      <c r="J84" s="14" t="str">
        <f>IF($A84="","",((H84-I84)-F84))</f>
        <v/>
      </c>
      <c r="K84" s="14" t="str">
        <f>IF($A84="","",('Assumptions'!$B$3+SUMIFS('Monthly model'!$J$2:$J$201,'Monthly model'!$A$2:$A$201,("&lt;="&amp;A84))))</f>
        <v/>
      </c>
    </row>
    <row r="85" spans="1:11" x14ac:dyDescent="0.25">
      <c r="A85" s="11"/>
      <c r="B85" s="12"/>
      <c r="C85" s="13"/>
      <c r="D85" s="12"/>
      <c r="E85" s="13"/>
      <c r="F85" s="13"/>
      <c r="G85" s="14" t="str">
        <f>IF($A85="","",(B85*C85))</f>
        <v/>
      </c>
      <c r="H85" s="14" t="str">
        <f>IF($A85="","",(G85*'Assumptions'!$B$5))</f>
        <v/>
      </c>
      <c r="I85" s="14" t="str">
        <f>IF($A85="","",(D85*E85))</f>
        <v/>
      </c>
      <c r="J85" s="14" t="str">
        <f>IF($A85="","",((H85-I85)-F85))</f>
        <v/>
      </c>
      <c r="K85" s="14" t="str">
        <f>IF($A85="","",('Assumptions'!$B$3+SUMIFS('Monthly model'!$J$2:$J$201,'Monthly model'!$A$2:$A$201,("&lt;="&amp;A85))))</f>
        <v/>
      </c>
    </row>
    <row r="86" spans="1:11" x14ac:dyDescent="0.25">
      <c r="A86" s="11"/>
      <c r="B86" s="12"/>
      <c r="C86" s="13"/>
      <c r="D86" s="12"/>
      <c r="E86" s="13"/>
      <c r="F86" s="13"/>
      <c r="G86" s="14" t="str">
        <f>IF($A86="","",(B86*C86))</f>
        <v/>
      </c>
      <c r="H86" s="14" t="str">
        <f>IF($A86="","",(G86*'Assumptions'!$B$5))</f>
        <v/>
      </c>
      <c r="I86" s="14" t="str">
        <f>IF($A86="","",(D86*E86))</f>
        <v/>
      </c>
      <c r="J86" s="14" t="str">
        <f>IF($A86="","",((H86-I86)-F86))</f>
        <v/>
      </c>
      <c r="K86" s="14" t="str">
        <f>IF($A86="","",('Assumptions'!$B$3+SUMIFS('Monthly model'!$J$2:$J$201,'Monthly model'!$A$2:$A$201,("&lt;="&amp;A86))))</f>
        <v/>
      </c>
    </row>
    <row r="87" spans="1:11" x14ac:dyDescent="0.25">
      <c r="A87" s="11"/>
      <c r="B87" s="12"/>
      <c r="C87" s="13"/>
      <c r="D87" s="12"/>
      <c r="E87" s="13"/>
      <c r="F87" s="13"/>
      <c r="G87" s="14" t="str">
        <f>IF($A87="","",(B87*C87))</f>
        <v/>
      </c>
      <c r="H87" s="14" t="str">
        <f>IF($A87="","",(G87*'Assumptions'!$B$5))</f>
        <v/>
      </c>
      <c r="I87" s="14" t="str">
        <f>IF($A87="","",(D87*E87))</f>
        <v/>
      </c>
      <c r="J87" s="14" t="str">
        <f>IF($A87="","",((H87-I87)-F87))</f>
        <v/>
      </c>
      <c r="K87" s="14" t="str">
        <f>IF($A87="","",('Assumptions'!$B$3+SUMIFS('Monthly model'!$J$2:$J$201,'Monthly model'!$A$2:$A$201,("&lt;="&amp;A87))))</f>
        <v/>
      </c>
    </row>
    <row r="88" spans="1:11" x14ac:dyDescent="0.25">
      <c r="A88" s="11"/>
      <c r="B88" s="12"/>
      <c r="C88" s="13"/>
      <c r="D88" s="12"/>
      <c r="E88" s="13"/>
      <c r="F88" s="13"/>
      <c r="G88" s="14" t="str">
        <f>IF($A88="","",(B88*C88))</f>
        <v/>
      </c>
      <c r="H88" s="14" t="str">
        <f>IF($A88="","",(G88*'Assumptions'!$B$5))</f>
        <v/>
      </c>
      <c r="I88" s="14" t="str">
        <f>IF($A88="","",(D88*E88))</f>
        <v/>
      </c>
      <c r="J88" s="14" t="str">
        <f>IF($A88="","",((H88-I88)-F88))</f>
        <v/>
      </c>
      <c r="K88" s="14" t="str">
        <f>IF($A88="","",('Assumptions'!$B$3+SUMIFS('Monthly model'!$J$2:$J$201,'Monthly model'!$A$2:$A$201,("&lt;="&amp;A88))))</f>
        <v/>
      </c>
    </row>
    <row r="89" spans="1:11" x14ac:dyDescent="0.25">
      <c r="A89" s="11"/>
      <c r="B89" s="12"/>
      <c r="C89" s="13"/>
      <c r="D89" s="12"/>
      <c r="E89" s="13"/>
      <c r="F89" s="13"/>
      <c r="G89" s="14" t="str">
        <f>IF($A89="","",(B89*C89))</f>
        <v/>
      </c>
      <c r="H89" s="14" t="str">
        <f>IF($A89="","",(G89*'Assumptions'!$B$5))</f>
        <v/>
      </c>
      <c r="I89" s="14" t="str">
        <f>IF($A89="","",(D89*E89))</f>
        <v/>
      </c>
      <c r="J89" s="14" t="str">
        <f>IF($A89="","",((H89-I89)-F89))</f>
        <v/>
      </c>
      <c r="K89" s="14" t="str">
        <f>IF($A89="","",('Assumptions'!$B$3+SUMIFS('Monthly model'!$J$2:$J$201,'Monthly model'!$A$2:$A$201,("&lt;="&amp;A89))))</f>
        <v/>
      </c>
    </row>
    <row r="90" spans="1:11" x14ac:dyDescent="0.25">
      <c r="A90" s="11"/>
      <c r="B90" s="12"/>
      <c r="C90" s="13"/>
      <c r="D90" s="12"/>
      <c r="E90" s="13"/>
      <c r="F90" s="13"/>
      <c r="G90" s="14" t="str">
        <f>IF($A90="","",(B90*C90))</f>
        <v/>
      </c>
      <c r="H90" s="14" t="str">
        <f>IF($A90="","",(G90*'Assumptions'!$B$5))</f>
        <v/>
      </c>
      <c r="I90" s="14" t="str">
        <f>IF($A90="","",(D90*E90))</f>
        <v/>
      </c>
      <c r="J90" s="14" t="str">
        <f>IF($A90="","",((H90-I90)-F90))</f>
        <v/>
      </c>
      <c r="K90" s="14" t="str">
        <f>IF($A90="","",('Assumptions'!$B$3+SUMIFS('Monthly model'!$J$2:$J$201,'Monthly model'!$A$2:$A$201,("&lt;="&amp;A90))))</f>
        <v/>
      </c>
    </row>
    <row r="91" spans="1:11" x14ac:dyDescent="0.25">
      <c r="A91" s="11"/>
      <c r="B91" s="12"/>
      <c r="C91" s="13"/>
      <c r="D91" s="12"/>
      <c r="E91" s="13"/>
      <c r="F91" s="13"/>
      <c r="G91" s="14" t="str">
        <f>IF($A91="","",(B91*C91))</f>
        <v/>
      </c>
      <c r="H91" s="14" t="str">
        <f>IF($A91="","",(G91*'Assumptions'!$B$5))</f>
        <v/>
      </c>
      <c r="I91" s="14" t="str">
        <f>IF($A91="","",(D91*E91))</f>
        <v/>
      </c>
      <c r="J91" s="14" t="str">
        <f>IF($A91="","",((H91-I91)-F91))</f>
        <v/>
      </c>
      <c r="K91" s="14" t="str">
        <f>IF($A91="","",('Assumptions'!$B$3+SUMIFS('Monthly model'!$J$2:$J$201,'Monthly model'!$A$2:$A$201,("&lt;="&amp;A91))))</f>
        <v/>
      </c>
    </row>
    <row r="92" spans="1:11" x14ac:dyDescent="0.25">
      <c r="A92" s="11"/>
      <c r="B92" s="12"/>
      <c r="C92" s="13"/>
      <c r="D92" s="12"/>
      <c r="E92" s="13"/>
      <c r="F92" s="13"/>
      <c r="G92" s="14" t="str">
        <f>IF($A92="","",(B92*C92))</f>
        <v/>
      </c>
      <c r="H92" s="14" t="str">
        <f>IF($A92="","",(G92*'Assumptions'!$B$5))</f>
        <v/>
      </c>
      <c r="I92" s="14" t="str">
        <f>IF($A92="","",(D92*E92))</f>
        <v/>
      </c>
      <c r="J92" s="14" t="str">
        <f>IF($A92="","",((H92-I92)-F92))</f>
        <v/>
      </c>
      <c r="K92" s="14" t="str">
        <f>IF($A92="","",('Assumptions'!$B$3+SUMIFS('Monthly model'!$J$2:$J$201,'Monthly model'!$A$2:$A$201,("&lt;="&amp;A92))))</f>
        <v/>
      </c>
    </row>
    <row r="93" spans="1:11" x14ac:dyDescent="0.25">
      <c r="A93" s="11"/>
      <c r="B93" s="12"/>
      <c r="C93" s="13"/>
      <c r="D93" s="12"/>
      <c r="E93" s="13"/>
      <c r="F93" s="13"/>
      <c r="G93" s="14" t="str">
        <f>IF($A93="","",(B93*C93))</f>
        <v/>
      </c>
      <c r="H93" s="14" t="str">
        <f>IF($A93="","",(G93*'Assumptions'!$B$5))</f>
        <v/>
      </c>
      <c r="I93" s="14" t="str">
        <f>IF($A93="","",(D93*E93))</f>
        <v/>
      </c>
      <c r="J93" s="14" t="str">
        <f>IF($A93="","",((H93-I93)-F93))</f>
        <v/>
      </c>
      <c r="K93" s="14" t="str">
        <f>IF($A93="","",('Assumptions'!$B$3+SUMIFS('Monthly model'!$J$2:$J$201,'Monthly model'!$A$2:$A$201,("&lt;="&amp;A93))))</f>
        <v/>
      </c>
    </row>
    <row r="94" spans="1:11" x14ac:dyDescent="0.25">
      <c r="A94" s="11"/>
      <c r="B94" s="12"/>
      <c r="C94" s="13"/>
      <c r="D94" s="12"/>
      <c r="E94" s="13"/>
      <c r="F94" s="13"/>
      <c r="G94" s="14" t="str">
        <f>IF($A94="","",(B94*C94))</f>
        <v/>
      </c>
      <c r="H94" s="14" t="str">
        <f>IF($A94="","",(G94*'Assumptions'!$B$5))</f>
        <v/>
      </c>
      <c r="I94" s="14" t="str">
        <f>IF($A94="","",(D94*E94))</f>
        <v/>
      </c>
      <c r="J94" s="14" t="str">
        <f>IF($A94="","",((H94-I94)-F94))</f>
        <v/>
      </c>
      <c r="K94" s="14" t="str">
        <f>IF($A94="","",('Assumptions'!$B$3+SUMIFS('Monthly model'!$J$2:$J$201,'Monthly model'!$A$2:$A$201,("&lt;="&amp;A94))))</f>
        <v/>
      </c>
    </row>
    <row r="95" spans="1:11" x14ac:dyDescent="0.25">
      <c r="A95" s="11"/>
      <c r="B95" s="12"/>
      <c r="C95" s="13"/>
      <c r="D95" s="12"/>
      <c r="E95" s="13"/>
      <c r="F95" s="13"/>
      <c r="G95" s="14" t="str">
        <f>IF($A95="","",(B95*C95))</f>
        <v/>
      </c>
      <c r="H95" s="14" t="str">
        <f>IF($A95="","",(G95*'Assumptions'!$B$5))</f>
        <v/>
      </c>
      <c r="I95" s="14" t="str">
        <f>IF($A95="","",(D95*E95))</f>
        <v/>
      </c>
      <c r="J95" s="14" t="str">
        <f>IF($A95="","",((H95-I95)-F95))</f>
        <v/>
      </c>
      <c r="K95" s="14" t="str">
        <f>IF($A95="","",('Assumptions'!$B$3+SUMIFS('Monthly model'!$J$2:$J$201,'Monthly model'!$A$2:$A$201,("&lt;="&amp;A95))))</f>
        <v/>
      </c>
    </row>
    <row r="96" spans="1:11" x14ac:dyDescent="0.25">
      <c r="A96" s="11"/>
      <c r="B96" s="12"/>
      <c r="C96" s="13"/>
      <c r="D96" s="12"/>
      <c r="E96" s="13"/>
      <c r="F96" s="13"/>
      <c r="G96" s="14" t="str">
        <f>IF($A96="","",(B96*C96))</f>
        <v/>
      </c>
      <c r="H96" s="14" t="str">
        <f>IF($A96="","",(G96*'Assumptions'!$B$5))</f>
        <v/>
      </c>
      <c r="I96" s="14" t="str">
        <f>IF($A96="","",(D96*E96))</f>
        <v/>
      </c>
      <c r="J96" s="14" t="str">
        <f>IF($A96="","",((H96-I96)-F96))</f>
        <v/>
      </c>
      <c r="K96" s="14" t="str">
        <f>IF($A96="","",('Assumptions'!$B$3+SUMIFS('Monthly model'!$J$2:$J$201,'Monthly model'!$A$2:$A$201,("&lt;="&amp;A96))))</f>
        <v/>
      </c>
    </row>
    <row r="97" spans="1:11" x14ac:dyDescent="0.25">
      <c r="A97" s="11"/>
      <c r="B97" s="12"/>
      <c r="C97" s="13"/>
      <c r="D97" s="12"/>
      <c r="E97" s="13"/>
      <c r="F97" s="13"/>
      <c r="G97" s="14" t="str">
        <f>IF($A97="","",(B97*C97))</f>
        <v/>
      </c>
      <c r="H97" s="14" t="str">
        <f>IF($A97="","",(G97*'Assumptions'!$B$5))</f>
        <v/>
      </c>
      <c r="I97" s="14" t="str">
        <f>IF($A97="","",(D97*E97))</f>
        <v/>
      </c>
      <c r="J97" s="14" t="str">
        <f>IF($A97="","",((H97-I97)-F97))</f>
        <v/>
      </c>
      <c r="K97" s="14" t="str">
        <f>IF($A97="","",('Assumptions'!$B$3+SUMIFS('Monthly model'!$J$2:$J$201,'Monthly model'!$A$2:$A$201,("&lt;="&amp;A97))))</f>
        <v/>
      </c>
    </row>
    <row r="98" spans="1:11" x14ac:dyDescent="0.25">
      <c r="A98" s="11"/>
      <c r="B98" s="12"/>
      <c r="C98" s="13"/>
      <c r="D98" s="12"/>
      <c r="E98" s="13"/>
      <c r="F98" s="13"/>
      <c r="G98" s="14" t="str">
        <f>IF($A98="","",(B98*C98))</f>
        <v/>
      </c>
      <c r="H98" s="14" t="str">
        <f>IF($A98="","",(G98*'Assumptions'!$B$5))</f>
        <v/>
      </c>
      <c r="I98" s="14" t="str">
        <f>IF($A98="","",(D98*E98))</f>
        <v/>
      </c>
      <c r="J98" s="14" t="str">
        <f>IF($A98="","",((H98-I98)-F98))</f>
        <v/>
      </c>
      <c r="K98" s="14" t="str">
        <f>IF($A98="","",('Assumptions'!$B$3+SUMIFS('Monthly model'!$J$2:$J$201,'Monthly model'!$A$2:$A$201,("&lt;="&amp;A98))))</f>
        <v/>
      </c>
    </row>
    <row r="99" spans="1:11" x14ac:dyDescent="0.25">
      <c r="A99" s="11"/>
      <c r="B99" s="12"/>
      <c r="C99" s="13"/>
      <c r="D99" s="12"/>
      <c r="E99" s="13"/>
      <c r="F99" s="13"/>
      <c r="G99" s="14" t="str">
        <f>IF($A99="","",(B99*C99))</f>
        <v/>
      </c>
      <c r="H99" s="14" t="str">
        <f>IF($A99="","",(G99*'Assumptions'!$B$5))</f>
        <v/>
      </c>
      <c r="I99" s="14" t="str">
        <f>IF($A99="","",(D99*E99))</f>
        <v/>
      </c>
      <c r="J99" s="14" t="str">
        <f>IF($A99="","",((H99-I99)-F99))</f>
        <v/>
      </c>
      <c r="K99" s="14" t="str">
        <f>IF($A99="","",('Assumptions'!$B$3+SUMIFS('Monthly model'!$J$2:$J$201,'Monthly model'!$A$2:$A$201,("&lt;="&amp;A99))))</f>
        <v/>
      </c>
    </row>
    <row r="100" spans="1:11" x14ac:dyDescent="0.25">
      <c r="A100" s="11"/>
      <c r="B100" s="12"/>
      <c r="C100" s="13"/>
      <c r="D100" s="12"/>
      <c r="E100" s="13"/>
      <c r="F100" s="13"/>
      <c r="G100" s="14" t="str">
        <f>IF($A100="","",(B100*C100))</f>
        <v/>
      </c>
      <c r="H100" s="14" t="str">
        <f>IF($A100="","",(G100*'Assumptions'!$B$5))</f>
        <v/>
      </c>
      <c r="I100" s="14" t="str">
        <f>IF($A100="","",(D100*E100))</f>
        <v/>
      </c>
      <c r="J100" s="14" t="str">
        <f>IF($A100="","",((H100-I100)-F100))</f>
        <v/>
      </c>
      <c r="K100" s="14" t="str">
        <f>IF($A100="","",('Assumptions'!$B$3+SUMIFS('Monthly model'!$J$2:$J$201,'Monthly model'!$A$2:$A$201,("&lt;="&amp;A100))))</f>
        <v/>
      </c>
    </row>
    <row r="101" spans="1:11" x14ac:dyDescent="0.25">
      <c r="A101" s="11"/>
      <c r="B101" s="12"/>
      <c r="C101" s="13"/>
      <c r="D101" s="12"/>
      <c r="E101" s="13"/>
      <c r="F101" s="13"/>
      <c r="G101" s="14" t="str">
        <f>IF($A101="","",(B101*C101))</f>
        <v/>
      </c>
      <c r="H101" s="14" t="str">
        <f>IF($A101="","",(G101*'Assumptions'!$B$5))</f>
        <v/>
      </c>
      <c r="I101" s="14" t="str">
        <f>IF($A101="","",(D101*E101))</f>
        <v/>
      </c>
      <c r="J101" s="14" t="str">
        <f>IF($A101="","",((H101-I101)-F101))</f>
        <v/>
      </c>
      <c r="K101" s="14" t="str">
        <f>IF($A101="","",('Assumptions'!$B$3+SUMIFS('Monthly model'!$J$2:$J$201,'Monthly model'!$A$2:$A$201,("&lt;="&amp;A101))))</f>
        <v/>
      </c>
    </row>
    <row r="102" spans="1:11" x14ac:dyDescent="0.25">
      <c r="A102" s="11"/>
      <c r="B102" s="12"/>
      <c r="C102" s="13"/>
      <c r="D102" s="12"/>
      <c r="E102" s="13"/>
      <c r="F102" s="13"/>
      <c r="G102" s="14" t="str">
        <f>IF($A102="","",(B102*C102))</f>
        <v/>
      </c>
      <c r="H102" s="14" t="str">
        <f>IF($A102="","",(G102*'Assumptions'!$B$5))</f>
        <v/>
      </c>
      <c r="I102" s="14" t="str">
        <f>IF($A102="","",(D102*E102))</f>
        <v/>
      </c>
      <c r="J102" s="14" t="str">
        <f>IF($A102="","",((H102-I102)-F102))</f>
        <v/>
      </c>
      <c r="K102" s="14" t="str">
        <f>IF($A102="","",('Assumptions'!$B$3+SUMIFS('Monthly model'!$J$2:$J$201,'Monthly model'!$A$2:$A$201,("&lt;="&amp;A102))))</f>
        <v/>
      </c>
    </row>
    <row r="103" spans="1:11" x14ac:dyDescent="0.25">
      <c r="A103" s="11"/>
      <c r="B103" s="12"/>
      <c r="C103" s="13"/>
      <c r="D103" s="12"/>
      <c r="E103" s="13"/>
      <c r="F103" s="13"/>
      <c r="G103" s="14" t="str">
        <f>IF($A103="","",(B103*C103))</f>
        <v/>
      </c>
      <c r="H103" s="14" t="str">
        <f>IF($A103="","",(G103*'Assumptions'!$B$5))</f>
        <v/>
      </c>
      <c r="I103" s="14" t="str">
        <f>IF($A103="","",(D103*E103))</f>
        <v/>
      </c>
      <c r="J103" s="14" t="str">
        <f>IF($A103="","",((H103-I103)-F103))</f>
        <v/>
      </c>
      <c r="K103" s="14" t="str">
        <f>IF($A103="","",('Assumptions'!$B$3+SUMIFS('Monthly model'!$J$2:$J$201,'Monthly model'!$A$2:$A$201,("&lt;="&amp;A103))))</f>
        <v/>
      </c>
    </row>
    <row r="104" spans="1:11" x14ac:dyDescent="0.25">
      <c r="A104" s="11"/>
      <c r="B104" s="12"/>
      <c r="C104" s="13"/>
      <c r="D104" s="12"/>
      <c r="E104" s="13"/>
      <c r="F104" s="13"/>
      <c r="G104" s="14" t="str">
        <f>IF($A104="","",(B104*C104))</f>
        <v/>
      </c>
      <c r="H104" s="14" t="str">
        <f>IF($A104="","",(G104*'Assumptions'!$B$5))</f>
        <v/>
      </c>
      <c r="I104" s="14" t="str">
        <f>IF($A104="","",(D104*E104))</f>
        <v/>
      </c>
      <c r="J104" s="14" t="str">
        <f>IF($A104="","",((H104-I104)-F104))</f>
        <v/>
      </c>
      <c r="K104" s="14" t="str">
        <f>IF($A104="","",('Assumptions'!$B$3+SUMIFS('Monthly model'!$J$2:$J$201,'Monthly model'!$A$2:$A$201,("&lt;="&amp;A104))))</f>
        <v/>
      </c>
    </row>
    <row r="105" spans="1:11" x14ac:dyDescent="0.25">
      <c r="A105" s="11"/>
      <c r="B105" s="12"/>
      <c r="C105" s="13"/>
      <c r="D105" s="12"/>
      <c r="E105" s="13"/>
      <c r="F105" s="13"/>
      <c r="G105" s="14" t="str">
        <f>IF($A105="","",(B105*C105))</f>
        <v/>
      </c>
      <c r="H105" s="14" t="str">
        <f>IF($A105="","",(G105*'Assumptions'!$B$5))</f>
        <v/>
      </c>
      <c r="I105" s="14" t="str">
        <f>IF($A105="","",(D105*E105))</f>
        <v/>
      </c>
      <c r="J105" s="14" t="str">
        <f>IF($A105="","",((H105-I105)-F105))</f>
        <v/>
      </c>
      <c r="K105" s="14" t="str">
        <f>IF($A105="","",('Assumptions'!$B$3+SUMIFS('Monthly model'!$J$2:$J$201,'Monthly model'!$A$2:$A$201,("&lt;="&amp;A105))))</f>
        <v/>
      </c>
    </row>
    <row r="106" spans="1:11" x14ac:dyDescent="0.25">
      <c r="A106" s="11"/>
      <c r="B106" s="12"/>
      <c r="C106" s="13"/>
      <c r="D106" s="12"/>
      <c r="E106" s="13"/>
      <c r="F106" s="13"/>
      <c r="G106" s="14" t="str">
        <f>IF($A106="","",(B106*C106))</f>
        <v/>
      </c>
      <c r="H106" s="14" t="str">
        <f>IF($A106="","",(G106*'Assumptions'!$B$5))</f>
        <v/>
      </c>
      <c r="I106" s="14" t="str">
        <f>IF($A106="","",(D106*E106))</f>
        <v/>
      </c>
      <c r="J106" s="14" t="str">
        <f>IF($A106="","",((H106-I106)-F106))</f>
        <v/>
      </c>
      <c r="K106" s="14" t="str">
        <f>IF($A106="","",('Assumptions'!$B$3+SUMIFS('Monthly model'!$J$2:$J$201,'Monthly model'!$A$2:$A$201,("&lt;="&amp;A106))))</f>
        <v/>
      </c>
    </row>
    <row r="107" spans="1:11" x14ac:dyDescent="0.25">
      <c r="A107" s="11"/>
      <c r="B107" s="12"/>
      <c r="C107" s="13"/>
      <c r="D107" s="12"/>
      <c r="E107" s="13"/>
      <c r="F107" s="13"/>
      <c r="G107" s="14" t="str">
        <f>IF($A107="","",(B107*C107))</f>
        <v/>
      </c>
      <c r="H107" s="14" t="str">
        <f>IF($A107="","",(G107*'Assumptions'!$B$5))</f>
        <v/>
      </c>
      <c r="I107" s="14" t="str">
        <f>IF($A107="","",(D107*E107))</f>
        <v/>
      </c>
      <c r="J107" s="14" t="str">
        <f>IF($A107="","",((H107-I107)-F107))</f>
        <v/>
      </c>
      <c r="K107" s="14" t="str">
        <f>IF($A107="","",('Assumptions'!$B$3+SUMIFS('Monthly model'!$J$2:$J$201,'Monthly model'!$A$2:$A$201,("&lt;="&amp;A107))))</f>
        <v/>
      </c>
    </row>
    <row r="108" spans="1:11" x14ac:dyDescent="0.25">
      <c r="A108" s="11"/>
      <c r="B108" s="12"/>
      <c r="C108" s="13"/>
      <c r="D108" s="12"/>
      <c r="E108" s="13"/>
      <c r="F108" s="13"/>
      <c r="G108" s="14" t="str">
        <f>IF($A108="","",(B108*C108))</f>
        <v/>
      </c>
      <c r="H108" s="14" t="str">
        <f>IF($A108="","",(G108*'Assumptions'!$B$5))</f>
        <v/>
      </c>
      <c r="I108" s="14" t="str">
        <f>IF($A108="","",(D108*E108))</f>
        <v/>
      </c>
      <c r="J108" s="14" t="str">
        <f>IF($A108="","",((H108-I108)-F108))</f>
        <v/>
      </c>
      <c r="K108" s="14" t="str">
        <f>IF($A108="","",('Assumptions'!$B$3+SUMIFS('Monthly model'!$J$2:$J$201,'Monthly model'!$A$2:$A$201,("&lt;="&amp;A108))))</f>
        <v/>
      </c>
    </row>
    <row r="109" spans="1:11" x14ac:dyDescent="0.25">
      <c r="A109" s="11"/>
      <c r="B109" s="12"/>
      <c r="C109" s="13"/>
      <c r="D109" s="12"/>
      <c r="E109" s="13"/>
      <c r="F109" s="13"/>
      <c r="G109" s="14" t="str">
        <f>IF($A109="","",(B109*C109))</f>
        <v/>
      </c>
      <c r="H109" s="14" t="str">
        <f>IF($A109="","",(G109*'Assumptions'!$B$5))</f>
        <v/>
      </c>
      <c r="I109" s="14" t="str">
        <f>IF($A109="","",(D109*E109))</f>
        <v/>
      </c>
      <c r="J109" s="14" t="str">
        <f>IF($A109="","",((H109-I109)-F109))</f>
        <v/>
      </c>
      <c r="K109" s="14" t="str">
        <f>IF($A109="","",('Assumptions'!$B$3+SUMIFS('Monthly model'!$J$2:$J$201,'Monthly model'!$A$2:$A$201,("&lt;="&amp;A109))))</f>
        <v/>
      </c>
    </row>
    <row r="110" spans="1:11" x14ac:dyDescent="0.25">
      <c r="A110" s="11"/>
      <c r="B110" s="12"/>
      <c r="C110" s="13"/>
      <c r="D110" s="12"/>
      <c r="E110" s="13"/>
      <c r="F110" s="13"/>
      <c r="G110" s="14" t="str">
        <f>IF($A110="","",(B110*C110))</f>
        <v/>
      </c>
      <c r="H110" s="14" t="str">
        <f>IF($A110="","",(G110*'Assumptions'!$B$5))</f>
        <v/>
      </c>
      <c r="I110" s="14" t="str">
        <f>IF($A110="","",(D110*E110))</f>
        <v/>
      </c>
      <c r="J110" s="14" t="str">
        <f>IF($A110="","",((H110-I110)-F110))</f>
        <v/>
      </c>
      <c r="K110" s="14" t="str">
        <f>IF($A110="","",('Assumptions'!$B$3+SUMIFS('Monthly model'!$J$2:$J$201,'Monthly model'!$A$2:$A$201,("&lt;="&amp;A110))))</f>
        <v/>
      </c>
    </row>
    <row r="111" spans="1:11" x14ac:dyDescent="0.25">
      <c r="A111" s="11"/>
      <c r="B111" s="12"/>
      <c r="C111" s="13"/>
      <c r="D111" s="12"/>
      <c r="E111" s="13"/>
      <c r="F111" s="13"/>
      <c r="G111" s="14" t="str">
        <f>IF($A111="","",(B111*C111))</f>
        <v/>
      </c>
      <c r="H111" s="14" t="str">
        <f>IF($A111="","",(G111*'Assumptions'!$B$5))</f>
        <v/>
      </c>
      <c r="I111" s="14" t="str">
        <f>IF($A111="","",(D111*E111))</f>
        <v/>
      </c>
      <c r="J111" s="14" t="str">
        <f>IF($A111="","",((H111-I111)-F111))</f>
        <v/>
      </c>
      <c r="K111" s="14" t="str">
        <f>IF($A111="","",('Assumptions'!$B$3+SUMIFS('Monthly model'!$J$2:$J$201,'Monthly model'!$A$2:$A$201,("&lt;="&amp;A111))))</f>
        <v/>
      </c>
    </row>
    <row r="112" spans="1:11" x14ac:dyDescent="0.25">
      <c r="A112" s="11"/>
      <c r="B112" s="12"/>
      <c r="C112" s="13"/>
      <c r="D112" s="12"/>
      <c r="E112" s="13"/>
      <c r="F112" s="13"/>
      <c r="G112" s="14" t="str">
        <f>IF($A112="","",(B112*C112))</f>
        <v/>
      </c>
      <c r="H112" s="14" t="str">
        <f>IF($A112="","",(G112*'Assumptions'!$B$5))</f>
        <v/>
      </c>
      <c r="I112" s="14" t="str">
        <f>IF($A112="","",(D112*E112))</f>
        <v/>
      </c>
      <c r="J112" s="14" t="str">
        <f>IF($A112="","",((H112-I112)-F112))</f>
        <v/>
      </c>
      <c r="K112" s="14" t="str">
        <f>IF($A112="","",('Assumptions'!$B$3+SUMIFS('Monthly model'!$J$2:$J$201,'Monthly model'!$A$2:$A$201,("&lt;="&amp;A112))))</f>
        <v/>
      </c>
    </row>
    <row r="113" spans="1:11" x14ac:dyDescent="0.25">
      <c r="A113" s="11"/>
      <c r="B113" s="12"/>
      <c r="C113" s="13"/>
      <c r="D113" s="12"/>
      <c r="E113" s="13"/>
      <c r="F113" s="13"/>
      <c r="G113" s="14" t="str">
        <f>IF($A113="","",(B113*C113))</f>
        <v/>
      </c>
      <c r="H113" s="14" t="str">
        <f>IF($A113="","",(G113*'Assumptions'!$B$5))</f>
        <v/>
      </c>
      <c r="I113" s="14" t="str">
        <f>IF($A113="","",(D113*E113))</f>
        <v/>
      </c>
      <c r="J113" s="14" t="str">
        <f>IF($A113="","",((H113-I113)-F113))</f>
        <v/>
      </c>
      <c r="K113" s="14" t="str">
        <f>IF($A113="","",('Assumptions'!$B$3+SUMIFS('Monthly model'!$J$2:$J$201,'Monthly model'!$A$2:$A$201,("&lt;="&amp;A113))))</f>
        <v/>
      </c>
    </row>
    <row r="114" spans="1:11" x14ac:dyDescent="0.25">
      <c r="A114" s="11"/>
      <c r="B114" s="12"/>
      <c r="C114" s="13"/>
      <c r="D114" s="12"/>
      <c r="E114" s="13"/>
      <c r="F114" s="13"/>
      <c r="G114" s="14" t="str">
        <f>IF($A114="","",(B114*C114))</f>
        <v/>
      </c>
      <c r="H114" s="14" t="str">
        <f>IF($A114="","",(G114*'Assumptions'!$B$5))</f>
        <v/>
      </c>
      <c r="I114" s="14" t="str">
        <f>IF($A114="","",(D114*E114))</f>
        <v/>
      </c>
      <c r="J114" s="14" t="str">
        <f>IF($A114="","",((H114-I114)-F114))</f>
        <v/>
      </c>
      <c r="K114" s="14" t="str">
        <f>IF($A114="","",('Assumptions'!$B$3+SUMIFS('Monthly model'!$J$2:$J$201,'Monthly model'!$A$2:$A$201,("&lt;="&amp;A114))))</f>
        <v/>
      </c>
    </row>
    <row r="115" spans="1:11" x14ac:dyDescent="0.25">
      <c r="A115" s="11"/>
      <c r="B115" s="12"/>
      <c r="C115" s="13"/>
      <c r="D115" s="12"/>
      <c r="E115" s="13"/>
      <c r="F115" s="13"/>
      <c r="G115" s="14" t="str">
        <f>IF($A115="","",(B115*C115))</f>
        <v/>
      </c>
      <c r="H115" s="14" t="str">
        <f>IF($A115="","",(G115*'Assumptions'!$B$5))</f>
        <v/>
      </c>
      <c r="I115" s="14" t="str">
        <f>IF($A115="","",(D115*E115))</f>
        <v/>
      </c>
      <c r="J115" s="14" t="str">
        <f>IF($A115="","",((H115-I115)-F115))</f>
        <v/>
      </c>
      <c r="K115" s="14" t="str">
        <f>IF($A115="","",('Assumptions'!$B$3+SUMIFS('Monthly model'!$J$2:$J$201,'Monthly model'!$A$2:$A$201,("&lt;="&amp;A115))))</f>
        <v/>
      </c>
    </row>
    <row r="116" spans="1:11" x14ac:dyDescent="0.25">
      <c r="A116" s="11"/>
      <c r="B116" s="12"/>
      <c r="C116" s="13"/>
      <c r="D116" s="12"/>
      <c r="E116" s="13"/>
      <c r="F116" s="13"/>
      <c r="G116" s="14" t="str">
        <f>IF($A116="","",(B116*C116))</f>
        <v/>
      </c>
      <c r="H116" s="14" t="str">
        <f>IF($A116="","",(G116*'Assumptions'!$B$5))</f>
        <v/>
      </c>
      <c r="I116" s="14" t="str">
        <f>IF($A116="","",(D116*E116))</f>
        <v/>
      </c>
      <c r="J116" s="14" t="str">
        <f>IF($A116="","",((H116-I116)-F116))</f>
        <v/>
      </c>
      <c r="K116" s="14" t="str">
        <f>IF($A116="","",('Assumptions'!$B$3+SUMIFS('Monthly model'!$J$2:$J$201,'Monthly model'!$A$2:$A$201,("&lt;="&amp;A116))))</f>
        <v/>
      </c>
    </row>
    <row r="117" spans="1:11" x14ac:dyDescent="0.25">
      <c r="A117" s="11"/>
      <c r="B117" s="12"/>
      <c r="C117" s="13"/>
      <c r="D117" s="12"/>
      <c r="E117" s="13"/>
      <c r="F117" s="13"/>
      <c r="G117" s="14" t="str">
        <f>IF($A117="","",(B117*C117))</f>
        <v/>
      </c>
      <c r="H117" s="14" t="str">
        <f>IF($A117="","",(G117*'Assumptions'!$B$5))</f>
        <v/>
      </c>
      <c r="I117" s="14" t="str">
        <f>IF($A117="","",(D117*E117))</f>
        <v/>
      </c>
      <c r="J117" s="14" t="str">
        <f>IF($A117="","",((H117-I117)-F117))</f>
        <v/>
      </c>
      <c r="K117" s="14" t="str">
        <f>IF($A117="","",('Assumptions'!$B$3+SUMIFS('Monthly model'!$J$2:$J$201,'Monthly model'!$A$2:$A$201,("&lt;="&amp;A117))))</f>
        <v/>
      </c>
    </row>
    <row r="118" spans="1:11" x14ac:dyDescent="0.25">
      <c r="A118" s="11"/>
      <c r="B118" s="12"/>
      <c r="C118" s="13"/>
      <c r="D118" s="12"/>
      <c r="E118" s="13"/>
      <c r="F118" s="13"/>
      <c r="G118" s="14" t="str">
        <f>IF($A118="","",(B118*C118))</f>
        <v/>
      </c>
      <c r="H118" s="14" t="str">
        <f>IF($A118="","",(G118*'Assumptions'!$B$5))</f>
        <v/>
      </c>
      <c r="I118" s="14" t="str">
        <f>IF($A118="","",(D118*E118))</f>
        <v/>
      </c>
      <c r="J118" s="14" t="str">
        <f>IF($A118="","",((H118-I118)-F118))</f>
        <v/>
      </c>
      <c r="K118" s="14" t="str">
        <f>IF($A118="","",('Assumptions'!$B$3+SUMIFS('Monthly model'!$J$2:$J$201,'Monthly model'!$A$2:$A$201,("&lt;="&amp;A118))))</f>
        <v/>
      </c>
    </row>
    <row r="119" spans="1:11" x14ac:dyDescent="0.25">
      <c r="A119" s="11"/>
      <c r="B119" s="12"/>
      <c r="C119" s="13"/>
      <c r="D119" s="12"/>
      <c r="E119" s="13"/>
      <c r="F119" s="13"/>
      <c r="G119" s="14" t="str">
        <f>IF($A119="","",(B119*C119))</f>
        <v/>
      </c>
      <c r="H119" s="14" t="str">
        <f>IF($A119="","",(G119*'Assumptions'!$B$5))</f>
        <v/>
      </c>
      <c r="I119" s="14" t="str">
        <f>IF($A119="","",(D119*E119))</f>
        <v/>
      </c>
      <c r="J119" s="14" t="str">
        <f>IF($A119="","",((H119-I119)-F119))</f>
        <v/>
      </c>
      <c r="K119" s="14" t="str">
        <f>IF($A119="","",('Assumptions'!$B$3+SUMIFS('Monthly model'!$J$2:$J$201,'Monthly model'!$A$2:$A$201,("&lt;="&amp;A119))))</f>
        <v/>
      </c>
    </row>
    <row r="120" spans="1:11" x14ac:dyDescent="0.25">
      <c r="A120" s="11"/>
      <c r="B120" s="12"/>
      <c r="C120" s="13"/>
      <c r="D120" s="12"/>
      <c r="E120" s="13"/>
      <c r="F120" s="13"/>
      <c r="G120" s="14" t="str">
        <f>IF($A120="","",(B120*C120))</f>
        <v/>
      </c>
      <c r="H120" s="14" t="str">
        <f>IF($A120="","",(G120*'Assumptions'!$B$5))</f>
        <v/>
      </c>
      <c r="I120" s="14" t="str">
        <f>IF($A120="","",(D120*E120))</f>
        <v/>
      </c>
      <c r="J120" s="14" t="str">
        <f>IF($A120="","",((H120-I120)-F120))</f>
        <v/>
      </c>
      <c r="K120" s="14" t="str">
        <f>IF($A120="","",('Assumptions'!$B$3+SUMIFS('Monthly model'!$J$2:$J$201,'Monthly model'!$A$2:$A$201,("&lt;="&amp;A120))))</f>
        <v/>
      </c>
    </row>
    <row r="121" spans="1:11" x14ac:dyDescent="0.25">
      <c r="A121" s="11"/>
      <c r="B121" s="12"/>
      <c r="C121" s="13"/>
      <c r="D121" s="12"/>
      <c r="E121" s="13"/>
      <c r="F121" s="13"/>
      <c r="G121" s="14" t="str">
        <f>IF($A121="","",(B121*C121))</f>
        <v/>
      </c>
      <c r="H121" s="14" t="str">
        <f>IF($A121="","",(G121*'Assumptions'!$B$5))</f>
        <v/>
      </c>
      <c r="I121" s="14" t="str">
        <f>IF($A121="","",(D121*E121))</f>
        <v/>
      </c>
      <c r="J121" s="14" t="str">
        <f>IF($A121="","",((H121-I121)-F121))</f>
        <v/>
      </c>
      <c r="K121" s="14" t="str">
        <f>IF($A121="","",('Assumptions'!$B$3+SUMIFS('Monthly model'!$J$2:$J$201,'Monthly model'!$A$2:$A$201,("&lt;="&amp;A121))))</f>
        <v/>
      </c>
    </row>
    <row r="122" spans="1:11" x14ac:dyDescent="0.25">
      <c r="A122" s="11"/>
      <c r="B122" s="12"/>
      <c r="C122" s="13"/>
      <c r="D122" s="12"/>
      <c r="E122" s="13"/>
      <c r="F122" s="13"/>
      <c r="G122" s="14" t="str">
        <f>IF($A122="","",(B122*C122))</f>
        <v/>
      </c>
      <c r="H122" s="14" t="str">
        <f>IF($A122="","",(G122*'Assumptions'!$B$5))</f>
        <v/>
      </c>
      <c r="I122" s="14" t="str">
        <f>IF($A122="","",(D122*E122))</f>
        <v/>
      </c>
      <c r="J122" s="14" t="str">
        <f>IF($A122="","",((H122-I122)-F122))</f>
        <v/>
      </c>
      <c r="K122" s="14" t="str">
        <f>IF($A122="","",('Assumptions'!$B$3+SUMIFS('Monthly model'!$J$2:$J$201,'Monthly model'!$A$2:$A$201,("&lt;="&amp;A122))))</f>
        <v/>
      </c>
    </row>
    <row r="123" spans="1:11" x14ac:dyDescent="0.25">
      <c r="A123" s="11"/>
      <c r="B123" s="12"/>
      <c r="C123" s="13"/>
      <c r="D123" s="12"/>
      <c r="E123" s="13"/>
      <c r="F123" s="13"/>
      <c r="G123" s="14" t="str">
        <f>IF($A123="","",(B123*C123))</f>
        <v/>
      </c>
      <c r="H123" s="14" t="str">
        <f>IF($A123="","",(G123*'Assumptions'!$B$5))</f>
        <v/>
      </c>
      <c r="I123" s="14" t="str">
        <f>IF($A123="","",(D123*E123))</f>
        <v/>
      </c>
      <c r="J123" s="14" t="str">
        <f>IF($A123="","",((H123-I123)-F123))</f>
        <v/>
      </c>
      <c r="K123" s="14" t="str">
        <f>IF($A123="","",('Assumptions'!$B$3+SUMIFS('Monthly model'!$J$2:$J$201,'Monthly model'!$A$2:$A$201,("&lt;="&amp;A123))))</f>
        <v/>
      </c>
    </row>
    <row r="124" spans="1:11" x14ac:dyDescent="0.25">
      <c r="A124" s="11"/>
      <c r="B124" s="12"/>
      <c r="C124" s="13"/>
      <c r="D124" s="12"/>
      <c r="E124" s="13"/>
      <c r="F124" s="13"/>
      <c r="G124" s="14" t="str">
        <f>IF($A124="","",(B124*C124))</f>
        <v/>
      </c>
      <c r="H124" s="14" t="str">
        <f>IF($A124="","",(G124*'Assumptions'!$B$5))</f>
        <v/>
      </c>
      <c r="I124" s="14" t="str">
        <f>IF($A124="","",(D124*E124))</f>
        <v/>
      </c>
      <c r="J124" s="14" t="str">
        <f>IF($A124="","",((H124-I124)-F124))</f>
        <v/>
      </c>
      <c r="K124" s="14" t="str">
        <f>IF($A124="","",('Assumptions'!$B$3+SUMIFS('Monthly model'!$J$2:$J$201,'Monthly model'!$A$2:$A$201,("&lt;="&amp;A124))))</f>
        <v/>
      </c>
    </row>
    <row r="125" spans="1:11" x14ac:dyDescent="0.25">
      <c r="A125" s="11"/>
      <c r="B125" s="12"/>
      <c r="C125" s="13"/>
      <c r="D125" s="12"/>
      <c r="E125" s="13"/>
      <c r="F125" s="13"/>
      <c r="G125" s="14" t="str">
        <f>IF($A125="","",(B125*C125))</f>
        <v/>
      </c>
      <c r="H125" s="14" t="str">
        <f>IF($A125="","",(G125*'Assumptions'!$B$5))</f>
        <v/>
      </c>
      <c r="I125" s="14" t="str">
        <f>IF($A125="","",(D125*E125))</f>
        <v/>
      </c>
      <c r="J125" s="14" t="str">
        <f>IF($A125="","",((H125-I125)-F125))</f>
        <v/>
      </c>
      <c r="K125" s="14" t="str">
        <f>IF($A125="","",('Assumptions'!$B$3+SUMIFS('Monthly model'!$J$2:$J$201,'Monthly model'!$A$2:$A$201,("&lt;="&amp;A125))))</f>
        <v/>
      </c>
    </row>
    <row r="126" spans="1:11" x14ac:dyDescent="0.25">
      <c r="A126" s="11"/>
      <c r="B126" s="12"/>
      <c r="C126" s="13"/>
      <c r="D126" s="12"/>
      <c r="E126" s="13"/>
      <c r="F126" s="13"/>
      <c r="G126" s="14" t="str">
        <f>IF($A126="","",(B126*C126))</f>
        <v/>
      </c>
      <c r="H126" s="14" t="str">
        <f>IF($A126="","",(G126*'Assumptions'!$B$5))</f>
        <v/>
      </c>
      <c r="I126" s="14" t="str">
        <f>IF($A126="","",(D126*E126))</f>
        <v/>
      </c>
      <c r="J126" s="14" t="str">
        <f>IF($A126="","",((H126-I126)-F126))</f>
        <v/>
      </c>
      <c r="K126" s="14" t="str">
        <f>IF($A126="","",('Assumptions'!$B$3+SUMIFS('Monthly model'!$J$2:$J$201,'Monthly model'!$A$2:$A$201,("&lt;="&amp;A126))))</f>
        <v/>
      </c>
    </row>
    <row r="127" spans="1:11" x14ac:dyDescent="0.25">
      <c r="A127" s="11"/>
      <c r="B127" s="12"/>
      <c r="C127" s="13"/>
      <c r="D127" s="12"/>
      <c r="E127" s="13"/>
      <c r="F127" s="13"/>
      <c r="G127" s="14" t="str">
        <f>IF($A127="","",(B127*C127))</f>
        <v/>
      </c>
      <c r="H127" s="14" t="str">
        <f>IF($A127="","",(G127*'Assumptions'!$B$5))</f>
        <v/>
      </c>
      <c r="I127" s="14" t="str">
        <f>IF($A127="","",(D127*E127))</f>
        <v/>
      </c>
      <c r="J127" s="14" t="str">
        <f>IF($A127="","",((H127-I127)-F127))</f>
        <v/>
      </c>
      <c r="K127" s="14" t="str">
        <f>IF($A127="","",('Assumptions'!$B$3+SUMIFS('Monthly model'!$J$2:$J$201,'Monthly model'!$A$2:$A$201,("&lt;="&amp;A127))))</f>
        <v/>
      </c>
    </row>
    <row r="128" spans="1:11" x14ac:dyDescent="0.25">
      <c r="A128" s="11"/>
      <c r="B128" s="12"/>
      <c r="C128" s="13"/>
      <c r="D128" s="12"/>
      <c r="E128" s="13"/>
      <c r="F128" s="13"/>
      <c r="G128" s="14" t="str">
        <f>IF($A128="","",(B128*C128))</f>
        <v/>
      </c>
      <c r="H128" s="14" t="str">
        <f>IF($A128="","",(G128*'Assumptions'!$B$5))</f>
        <v/>
      </c>
      <c r="I128" s="14" t="str">
        <f>IF($A128="","",(D128*E128))</f>
        <v/>
      </c>
      <c r="J128" s="14" t="str">
        <f>IF($A128="","",((H128-I128)-F128))</f>
        <v/>
      </c>
      <c r="K128" s="14" t="str">
        <f>IF($A128="","",('Assumptions'!$B$3+SUMIFS('Monthly model'!$J$2:$J$201,'Monthly model'!$A$2:$A$201,("&lt;="&amp;A128))))</f>
        <v/>
      </c>
    </row>
    <row r="129" spans="1:11" x14ac:dyDescent="0.25">
      <c r="A129" s="11"/>
      <c r="B129" s="12"/>
      <c r="C129" s="13"/>
      <c r="D129" s="12"/>
      <c r="E129" s="13"/>
      <c r="F129" s="13"/>
      <c r="G129" s="14" t="str">
        <f>IF($A129="","",(B129*C129))</f>
        <v/>
      </c>
      <c r="H129" s="14" t="str">
        <f>IF($A129="","",(G129*'Assumptions'!$B$5))</f>
        <v/>
      </c>
      <c r="I129" s="14" t="str">
        <f>IF($A129="","",(D129*E129))</f>
        <v/>
      </c>
      <c r="J129" s="14" t="str">
        <f>IF($A129="","",((H129-I129)-F129))</f>
        <v/>
      </c>
      <c r="K129" s="14" t="str">
        <f>IF($A129="","",('Assumptions'!$B$3+SUMIFS('Monthly model'!$J$2:$J$201,'Monthly model'!$A$2:$A$201,("&lt;="&amp;A129))))</f>
        <v/>
      </c>
    </row>
    <row r="130" spans="1:11" x14ac:dyDescent="0.25">
      <c r="A130" s="11"/>
      <c r="B130" s="12"/>
      <c r="C130" s="13"/>
      <c r="D130" s="12"/>
      <c r="E130" s="13"/>
      <c r="F130" s="13"/>
      <c r="G130" s="14" t="str">
        <f>IF($A130="","",(B130*C130))</f>
        <v/>
      </c>
      <c r="H130" s="14" t="str">
        <f>IF($A130="","",(G130*'Assumptions'!$B$5))</f>
        <v/>
      </c>
      <c r="I130" s="14" t="str">
        <f>IF($A130="","",(D130*E130))</f>
        <v/>
      </c>
      <c r="J130" s="14" t="str">
        <f>IF($A130="","",((H130-I130)-F130))</f>
        <v/>
      </c>
      <c r="K130" s="14" t="str">
        <f>IF($A130="","",('Assumptions'!$B$3+SUMIFS('Monthly model'!$J$2:$J$201,'Monthly model'!$A$2:$A$201,("&lt;="&amp;A130))))</f>
        <v/>
      </c>
    </row>
    <row r="131" spans="1:11" x14ac:dyDescent="0.25">
      <c r="A131" s="11"/>
      <c r="B131" s="12"/>
      <c r="C131" s="13"/>
      <c r="D131" s="12"/>
      <c r="E131" s="13"/>
      <c r="F131" s="13"/>
      <c r="G131" s="14" t="str">
        <f>IF($A131="","",(B131*C131))</f>
        <v/>
      </c>
      <c r="H131" s="14" t="str">
        <f>IF($A131="","",(G131*'Assumptions'!$B$5))</f>
        <v/>
      </c>
      <c r="I131" s="14" t="str">
        <f>IF($A131="","",(D131*E131))</f>
        <v/>
      </c>
      <c r="J131" s="14" t="str">
        <f>IF($A131="","",((H131-I131)-F131))</f>
        <v/>
      </c>
      <c r="K131" s="14" t="str">
        <f>IF($A131="","",('Assumptions'!$B$3+SUMIFS('Monthly model'!$J$2:$J$201,'Monthly model'!$A$2:$A$201,("&lt;="&amp;A131))))</f>
        <v/>
      </c>
    </row>
    <row r="132" spans="1:11" x14ac:dyDescent="0.25">
      <c r="A132" s="11"/>
      <c r="B132" s="12"/>
      <c r="C132" s="13"/>
      <c r="D132" s="12"/>
      <c r="E132" s="13"/>
      <c r="F132" s="13"/>
      <c r="G132" s="14" t="str">
        <f>IF($A132="","",(B132*C132))</f>
        <v/>
      </c>
      <c r="H132" s="14" t="str">
        <f>IF($A132="","",(G132*'Assumptions'!$B$5))</f>
        <v/>
      </c>
      <c r="I132" s="14" t="str">
        <f>IF($A132="","",(D132*E132))</f>
        <v/>
      </c>
      <c r="J132" s="14" t="str">
        <f>IF($A132="","",((H132-I132)-F132))</f>
        <v/>
      </c>
      <c r="K132" s="14" t="str">
        <f>IF($A132="","",('Assumptions'!$B$3+SUMIFS('Monthly model'!$J$2:$J$201,'Monthly model'!$A$2:$A$201,("&lt;="&amp;A132))))</f>
        <v/>
      </c>
    </row>
    <row r="133" spans="1:11" x14ac:dyDescent="0.25">
      <c r="A133" s="11"/>
      <c r="B133" s="12"/>
      <c r="C133" s="13"/>
      <c r="D133" s="12"/>
      <c r="E133" s="13"/>
      <c r="F133" s="13"/>
      <c r="G133" s="14" t="str">
        <f>IF($A133="","",(B133*C133))</f>
        <v/>
      </c>
      <c r="H133" s="14" t="str">
        <f>IF($A133="","",(G133*'Assumptions'!$B$5))</f>
        <v/>
      </c>
      <c r="I133" s="14" t="str">
        <f>IF($A133="","",(D133*E133))</f>
        <v/>
      </c>
      <c r="J133" s="14" t="str">
        <f>IF($A133="","",((H133-I133)-F133))</f>
        <v/>
      </c>
      <c r="K133" s="14" t="str">
        <f>IF($A133="","",('Assumptions'!$B$3+SUMIFS('Monthly model'!$J$2:$J$201,'Monthly model'!$A$2:$A$201,("&lt;="&amp;A133))))</f>
        <v/>
      </c>
    </row>
    <row r="134" spans="1:11" x14ac:dyDescent="0.25">
      <c r="A134" s="11"/>
      <c r="B134" s="12"/>
      <c r="C134" s="13"/>
      <c r="D134" s="12"/>
      <c r="E134" s="13"/>
      <c r="F134" s="13"/>
      <c r="G134" s="14" t="str">
        <f>IF($A134="","",(B134*C134))</f>
        <v/>
      </c>
      <c r="H134" s="14" t="str">
        <f>IF($A134="","",(G134*'Assumptions'!$B$5))</f>
        <v/>
      </c>
      <c r="I134" s="14" t="str">
        <f>IF($A134="","",(D134*E134))</f>
        <v/>
      </c>
      <c r="J134" s="14" t="str">
        <f>IF($A134="","",((H134-I134)-F134))</f>
        <v/>
      </c>
      <c r="K134" s="14" t="str">
        <f>IF($A134="","",('Assumptions'!$B$3+SUMIFS('Monthly model'!$J$2:$J$201,'Monthly model'!$A$2:$A$201,("&lt;="&amp;A134))))</f>
        <v/>
      </c>
    </row>
    <row r="135" spans="1:11" x14ac:dyDescent="0.25">
      <c r="A135" s="11"/>
      <c r="B135" s="12"/>
      <c r="C135" s="13"/>
      <c r="D135" s="12"/>
      <c r="E135" s="13"/>
      <c r="F135" s="13"/>
      <c r="G135" s="14" t="str">
        <f>IF($A135="","",(B135*C135))</f>
        <v/>
      </c>
      <c r="H135" s="14" t="str">
        <f>IF($A135="","",(G135*'Assumptions'!$B$5))</f>
        <v/>
      </c>
      <c r="I135" s="14" t="str">
        <f>IF($A135="","",(D135*E135))</f>
        <v/>
      </c>
      <c r="J135" s="14" t="str">
        <f>IF($A135="","",((H135-I135)-F135))</f>
        <v/>
      </c>
      <c r="K135" s="14" t="str">
        <f>IF($A135="","",('Assumptions'!$B$3+SUMIFS('Monthly model'!$J$2:$J$201,'Monthly model'!$A$2:$A$201,("&lt;="&amp;A135))))</f>
        <v/>
      </c>
    </row>
    <row r="136" spans="1:11" x14ac:dyDescent="0.25">
      <c r="A136" s="11"/>
      <c r="B136" s="12"/>
      <c r="C136" s="13"/>
      <c r="D136" s="12"/>
      <c r="E136" s="13"/>
      <c r="F136" s="13"/>
      <c r="G136" s="14" t="str">
        <f>IF($A136="","",(B136*C136))</f>
        <v/>
      </c>
      <c r="H136" s="14" t="str">
        <f>IF($A136="","",(G136*'Assumptions'!$B$5))</f>
        <v/>
      </c>
      <c r="I136" s="14" t="str">
        <f>IF($A136="","",(D136*E136))</f>
        <v/>
      </c>
      <c r="J136" s="14" t="str">
        <f>IF($A136="","",((H136-I136)-F136))</f>
        <v/>
      </c>
      <c r="K136" s="14" t="str">
        <f>IF($A136="","",('Assumptions'!$B$3+SUMIFS('Monthly model'!$J$2:$J$201,'Monthly model'!$A$2:$A$201,("&lt;="&amp;A136))))</f>
        <v/>
      </c>
    </row>
    <row r="137" spans="1:11" x14ac:dyDescent="0.25">
      <c r="A137" s="11"/>
      <c r="B137" s="12"/>
      <c r="C137" s="13"/>
      <c r="D137" s="12"/>
      <c r="E137" s="13"/>
      <c r="F137" s="13"/>
      <c r="G137" s="14" t="str">
        <f>IF($A137="","",(B137*C137))</f>
        <v/>
      </c>
      <c r="H137" s="14" t="str">
        <f>IF($A137="","",(G137*'Assumptions'!$B$5))</f>
        <v/>
      </c>
      <c r="I137" s="14" t="str">
        <f>IF($A137="","",(D137*E137))</f>
        <v/>
      </c>
      <c r="J137" s="14" t="str">
        <f>IF($A137="","",((H137-I137)-F137))</f>
        <v/>
      </c>
      <c r="K137" s="14" t="str">
        <f>IF($A137="","",('Assumptions'!$B$3+SUMIFS('Monthly model'!$J$2:$J$201,'Monthly model'!$A$2:$A$201,("&lt;="&amp;A137))))</f>
        <v/>
      </c>
    </row>
    <row r="138" spans="1:11" x14ac:dyDescent="0.25">
      <c r="A138" s="11"/>
      <c r="B138" s="12"/>
      <c r="C138" s="13"/>
      <c r="D138" s="12"/>
      <c r="E138" s="13"/>
      <c r="F138" s="13"/>
      <c r="G138" s="14" t="str">
        <f>IF($A138="","",(B138*C138))</f>
        <v/>
      </c>
      <c r="H138" s="14" t="str">
        <f>IF($A138="","",(G138*'Assumptions'!$B$5))</f>
        <v/>
      </c>
      <c r="I138" s="14" t="str">
        <f>IF($A138="","",(D138*E138))</f>
        <v/>
      </c>
      <c r="J138" s="14" t="str">
        <f>IF($A138="","",((H138-I138)-F138))</f>
        <v/>
      </c>
      <c r="K138" s="14" t="str">
        <f>IF($A138="","",('Assumptions'!$B$3+SUMIFS('Monthly model'!$J$2:$J$201,'Monthly model'!$A$2:$A$201,("&lt;="&amp;A138))))</f>
        <v/>
      </c>
    </row>
    <row r="139" spans="1:11" x14ac:dyDescent="0.25">
      <c r="A139" s="11"/>
      <c r="B139" s="12"/>
      <c r="C139" s="13"/>
      <c r="D139" s="12"/>
      <c r="E139" s="13"/>
      <c r="F139" s="13"/>
      <c r="G139" s="14" t="str">
        <f>IF($A139="","",(B139*C139))</f>
        <v/>
      </c>
      <c r="H139" s="14" t="str">
        <f>IF($A139="","",(G139*'Assumptions'!$B$5))</f>
        <v/>
      </c>
      <c r="I139" s="14" t="str">
        <f>IF($A139="","",(D139*E139))</f>
        <v/>
      </c>
      <c r="J139" s="14" t="str">
        <f>IF($A139="","",((H139-I139)-F139))</f>
        <v/>
      </c>
      <c r="K139" s="14" t="str">
        <f>IF($A139="","",('Assumptions'!$B$3+SUMIFS('Monthly model'!$J$2:$J$201,'Monthly model'!$A$2:$A$201,("&lt;="&amp;A139))))</f>
        <v/>
      </c>
    </row>
    <row r="140" spans="1:11" x14ac:dyDescent="0.25">
      <c r="A140" s="11"/>
      <c r="B140" s="12"/>
      <c r="C140" s="13"/>
      <c r="D140" s="12"/>
      <c r="E140" s="13"/>
      <c r="F140" s="13"/>
      <c r="G140" s="14" t="str">
        <f>IF($A140="","",(B140*C140))</f>
        <v/>
      </c>
      <c r="H140" s="14" t="str">
        <f>IF($A140="","",(G140*'Assumptions'!$B$5))</f>
        <v/>
      </c>
      <c r="I140" s="14" t="str">
        <f>IF($A140="","",(D140*E140))</f>
        <v/>
      </c>
      <c r="J140" s="14" t="str">
        <f>IF($A140="","",((H140-I140)-F140))</f>
        <v/>
      </c>
      <c r="K140" s="14" t="str">
        <f>IF($A140="","",('Assumptions'!$B$3+SUMIFS('Monthly model'!$J$2:$J$201,'Monthly model'!$A$2:$A$201,("&lt;="&amp;A140))))</f>
        <v/>
      </c>
    </row>
    <row r="141" spans="1:11" x14ac:dyDescent="0.25">
      <c r="A141" s="11"/>
      <c r="B141" s="12"/>
      <c r="C141" s="13"/>
      <c r="D141" s="12"/>
      <c r="E141" s="13"/>
      <c r="F141" s="13"/>
      <c r="G141" s="14" t="str">
        <f>IF($A141="","",(B141*C141))</f>
        <v/>
      </c>
      <c r="H141" s="14" t="str">
        <f>IF($A141="","",(G141*'Assumptions'!$B$5))</f>
        <v/>
      </c>
      <c r="I141" s="14" t="str">
        <f>IF($A141="","",(D141*E141))</f>
        <v/>
      </c>
      <c r="J141" s="14" t="str">
        <f>IF($A141="","",((H141-I141)-F141))</f>
        <v/>
      </c>
      <c r="K141" s="14" t="str">
        <f>IF($A141="","",('Assumptions'!$B$3+SUMIFS('Monthly model'!$J$2:$J$201,'Monthly model'!$A$2:$A$201,("&lt;="&amp;A141))))</f>
        <v/>
      </c>
    </row>
    <row r="142" spans="1:11" x14ac:dyDescent="0.25">
      <c r="A142" s="11"/>
      <c r="B142" s="12"/>
      <c r="C142" s="13"/>
      <c r="D142" s="12"/>
      <c r="E142" s="13"/>
      <c r="F142" s="13"/>
      <c r="G142" s="14" t="str">
        <f>IF($A142="","",(B142*C142))</f>
        <v/>
      </c>
      <c r="H142" s="14" t="str">
        <f>IF($A142="","",(G142*'Assumptions'!$B$5))</f>
        <v/>
      </c>
      <c r="I142" s="14" t="str">
        <f>IF($A142="","",(D142*E142))</f>
        <v/>
      </c>
      <c r="J142" s="14" t="str">
        <f>IF($A142="","",((H142-I142)-F142))</f>
        <v/>
      </c>
      <c r="K142" s="14" t="str">
        <f>IF($A142="","",('Assumptions'!$B$3+SUMIFS('Monthly model'!$J$2:$J$201,'Monthly model'!$A$2:$A$201,("&lt;="&amp;A142))))</f>
        <v/>
      </c>
    </row>
    <row r="143" spans="1:11" x14ac:dyDescent="0.25">
      <c r="A143" s="11"/>
      <c r="B143" s="12"/>
      <c r="C143" s="13"/>
      <c r="D143" s="12"/>
      <c r="E143" s="13"/>
      <c r="F143" s="13"/>
      <c r="G143" s="14" t="str">
        <f>IF($A143="","",(B143*C143))</f>
        <v/>
      </c>
      <c r="H143" s="14" t="str">
        <f>IF($A143="","",(G143*'Assumptions'!$B$5))</f>
        <v/>
      </c>
      <c r="I143" s="14" t="str">
        <f>IF($A143="","",(D143*E143))</f>
        <v/>
      </c>
      <c r="J143" s="14" t="str">
        <f>IF($A143="","",((H143-I143)-F143))</f>
        <v/>
      </c>
      <c r="K143" s="14" t="str">
        <f>IF($A143="","",('Assumptions'!$B$3+SUMIFS('Monthly model'!$J$2:$J$201,'Monthly model'!$A$2:$A$201,("&lt;="&amp;A143))))</f>
        <v/>
      </c>
    </row>
    <row r="144" spans="1:11" x14ac:dyDescent="0.25">
      <c r="A144" s="11"/>
      <c r="B144" s="12"/>
      <c r="C144" s="13"/>
      <c r="D144" s="12"/>
      <c r="E144" s="13"/>
      <c r="F144" s="13"/>
      <c r="G144" s="14" t="str">
        <f>IF($A144="","",(B144*C144))</f>
        <v/>
      </c>
      <c r="H144" s="14" t="str">
        <f>IF($A144="","",(G144*'Assumptions'!$B$5))</f>
        <v/>
      </c>
      <c r="I144" s="14" t="str">
        <f>IF($A144="","",(D144*E144))</f>
        <v/>
      </c>
      <c r="J144" s="14" t="str">
        <f>IF($A144="","",((H144-I144)-F144))</f>
        <v/>
      </c>
      <c r="K144" s="14" t="str">
        <f>IF($A144="","",('Assumptions'!$B$3+SUMIFS('Monthly model'!$J$2:$J$201,'Monthly model'!$A$2:$A$201,("&lt;="&amp;A144))))</f>
        <v/>
      </c>
    </row>
    <row r="145" spans="1:11" x14ac:dyDescent="0.25">
      <c r="A145" s="11"/>
      <c r="B145" s="12"/>
      <c r="C145" s="13"/>
      <c r="D145" s="12"/>
      <c r="E145" s="13"/>
      <c r="F145" s="13"/>
      <c r="G145" s="14" t="str">
        <f>IF($A145="","",(B145*C145))</f>
        <v/>
      </c>
      <c r="H145" s="14" t="str">
        <f>IF($A145="","",(G145*'Assumptions'!$B$5))</f>
        <v/>
      </c>
      <c r="I145" s="14" t="str">
        <f>IF($A145="","",(D145*E145))</f>
        <v/>
      </c>
      <c r="J145" s="14" t="str">
        <f>IF($A145="","",((H145-I145)-F145))</f>
        <v/>
      </c>
      <c r="K145" s="14" t="str">
        <f>IF($A145="","",('Assumptions'!$B$3+SUMIFS('Monthly model'!$J$2:$J$201,'Monthly model'!$A$2:$A$201,("&lt;="&amp;A145))))</f>
        <v/>
      </c>
    </row>
    <row r="146" spans="1:11" x14ac:dyDescent="0.25">
      <c r="A146" s="11"/>
      <c r="B146" s="12"/>
      <c r="C146" s="13"/>
      <c r="D146" s="12"/>
      <c r="E146" s="13"/>
      <c r="F146" s="13"/>
      <c r="G146" s="14" t="str">
        <f>IF($A146="","",(B146*C146))</f>
        <v/>
      </c>
      <c r="H146" s="14" t="str">
        <f>IF($A146="","",(G146*'Assumptions'!$B$5))</f>
        <v/>
      </c>
      <c r="I146" s="14" t="str">
        <f>IF($A146="","",(D146*E146))</f>
        <v/>
      </c>
      <c r="J146" s="14" t="str">
        <f>IF($A146="","",((H146-I146)-F146))</f>
        <v/>
      </c>
      <c r="K146" s="14" t="str">
        <f>IF($A146="","",('Assumptions'!$B$3+SUMIFS('Monthly model'!$J$2:$J$201,'Monthly model'!$A$2:$A$201,("&lt;="&amp;A146))))</f>
        <v/>
      </c>
    </row>
    <row r="147" spans="1:11" x14ac:dyDescent="0.25">
      <c r="A147" s="11"/>
      <c r="B147" s="12"/>
      <c r="C147" s="13"/>
      <c r="D147" s="12"/>
      <c r="E147" s="13"/>
      <c r="F147" s="13"/>
      <c r="G147" s="14" t="str">
        <f>IF($A147="","",(B147*C147))</f>
        <v/>
      </c>
      <c r="H147" s="14" t="str">
        <f>IF($A147="","",(G147*'Assumptions'!$B$5))</f>
        <v/>
      </c>
      <c r="I147" s="14" t="str">
        <f>IF($A147="","",(D147*E147))</f>
        <v/>
      </c>
      <c r="J147" s="14" t="str">
        <f>IF($A147="","",((H147-I147)-F147))</f>
        <v/>
      </c>
      <c r="K147" s="14" t="str">
        <f>IF($A147="","",('Assumptions'!$B$3+SUMIFS('Monthly model'!$J$2:$J$201,'Monthly model'!$A$2:$A$201,("&lt;="&amp;A147))))</f>
        <v/>
      </c>
    </row>
    <row r="148" spans="1:11" x14ac:dyDescent="0.25">
      <c r="A148" s="11"/>
      <c r="B148" s="12"/>
      <c r="C148" s="13"/>
      <c r="D148" s="12"/>
      <c r="E148" s="13"/>
      <c r="F148" s="13"/>
      <c r="G148" s="14" t="str">
        <f>IF($A148="","",(B148*C148))</f>
        <v/>
      </c>
      <c r="H148" s="14" t="str">
        <f>IF($A148="","",(G148*'Assumptions'!$B$5))</f>
        <v/>
      </c>
      <c r="I148" s="14" t="str">
        <f>IF($A148="","",(D148*E148))</f>
        <v/>
      </c>
      <c r="J148" s="14" t="str">
        <f>IF($A148="","",((H148-I148)-F148))</f>
        <v/>
      </c>
      <c r="K148" s="14" t="str">
        <f>IF($A148="","",('Assumptions'!$B$3+SUMIFS('Monthly model'!$J$2:$J$201,'Monthly model'!$A$2:$A$201,("&lt;="&amp;A148))))</f>
        <v/>
      </c>
    </row>
    <row r="149" spans="1:11" x14ac:dyDescent="0.25">
      <c r="A149" s="11"/>
      <c r="B149" s="12"/>
      <c r="C149" s="13"/>
      <c r="D149" s="12"/>
      <c r="E149" s="13"/>
      <c r="F149" s="13"/>
      <c r="G149" s="14" t="str">
        <f>IF($A149="","",(B149*C149))</f>
        <v/>
      </c>
      <c r="H149" s="14" t="str">
        <f>IF($A149="","",(G149*'Assumptions'!$B$5))</f>
        <v/>
      </c>
      <c r="I149" s="14" t="str">
        <f>IF($A149="","",(D149*E149))</f>
        <v/>
      </c>
      <c r="J149" s="14" t="str">
        <f>IF($A149="","",((H149-I149)-F149))</f>
        <v/>
      </c>
      <c r="K149" s="14" t="str">
        <f>IF($A149="","",('Assumptions'!$B$3+SUMIFS('Monthly model'!$J$2:$J$201,'Monthly model'!$A$2:$A$201,("&lt;="&amp;A149))))</f>
        <v/>
      </c>
    </row>
    <row r="150" spans="1:11" x14ac:dyDescent="0.25">
      <c r="A150" s="11"/>
      <c r="B150" s="12"/>
      <c r="C150" s="13"/>
      <c r="D150" s="12"/>
      <c r="E150" s="13"/>
      <c r="F150" s="13"/>
      <c r="G150" s="14" t="str">
        <f>IF($A150="","",(B150*C150))</f>
        <v/>
      </c>
      <c r="H150" s="14" t="str">
        <f>IF($A150="","",(G150*'Assumptions'!$B$5))</f>
        <v/>
      </c>
      <c r="I150" s="14" t="str">
        <f>IF($A150="","",(D150*E150))</f>
        <v/>
      </c>
      <c r="J150" s="14" t="str">
        <f>IF($A150="","",((H150-I150)-F150))</f>
        <v/>
      </c>
      <c r="K150" s="14" t="str">
        <f>IF($A150="","",('Assumptions'!$B$3+SUMIFS('Monthly model'!$J$2:$J$201,'Monthly model'!$A$2:$A$201,("&lt;="&amp;A150))))</f>
        <v/>
      </c>
    </row>
    <row r="151" spans="1:11" x14ac:dyDescent="0.25">
      <c r="A151" s="11"/>
      <c r="B151" s="12"/>
      <c r="C151" s="13"/>
      <c r="D151" s="12"/>
      <c r="E151" s="13"/>
      <c r="F151" s="13"/>
      <c r="G151" s="14" t="str">
        <f>IF($A151="","",(B151*C151))</f>
        <v/>
      </c>
      <c r="H151" s="14" t="str">
        <f>IF($A151="","",(G151*'Assumptions'!$B$5))</f>
        <v/>
      </c>
      <c r="I151" s="14" t="str">
        <f>IF($A151="","",(D151*E151))</f>
        <v/>
      </c>
      <c r="J151" s="14" t="str">
        <f>IF($A151="","",((H151-I151)-F151))</f>
        <v/>
      </c>
      <c r="K151" s="14" t="str">
        <f>IF($A151="","",('Assumptions'!$B$3+SUMIFS('Monthly model'!$J$2:$J$201,'Monthly model'!$A$2:$A$201,("&lt;="&amp;A151))))</f>
        <v/>
      </c>
    </row>
    <row r="152" spans="1:11" x14ac:dyDescent="0.25">
      <c r="A152" s="11"/>
      <c r="B152" s="12"/>
      <c r="C152" s="13"/>
      <c r="D152" s="12"/>
      <c r="E152" s="13"/>
      <c r="F152" s="13"/>
      <c r="G152" s="14" t="str">
        <f>IF($A152="","",(B152*C152))</f>
        <v/>
      </c>
      <c r="H152" s="14" t="str">
        <f>IF($A152="","",(G152*'Assumptions'!$B$5))</f>
        <v/>
      </c>
      <c r="I152" s="14" t="str">
        <f>IF($A152="","",(D152*E152))</f>
        <v/>
      </c>
      <c r="J152" s="14" t="str">
        <f>IF($A152="","",((H152-I152)-F152))</f>
        <v/>
      </c>
      <c r="K152" s="14" t="str">
        <f>IF($A152="","",('Assumptions'!$B$3+SUMIFS('Monthly model'!$J$2:$J$201,'Monthly model'!$A$2:$A$201,("&lt;="&amp;A152))))</f>
        <v/>
      </c>
    </row>
    <row r="153" spans="1:11" x14ac:dyDescent="0.25">
      <c r="A153" s="11"/>
      <c r="B153" s="12"/>
      <c r="C153" s="13"/>
      <c r="D153" s="12"/>
      <c r="E153" s="13"/>
      <c r="F153" s="13"/>
      <c r="G153" s="14" t="str">
        <f>IF($A153="","",(B153*C153))</f>
        <v/>
      </c>
      <c r="H153" s="14" t="str">
        <f>IF($A153="","",(G153*'Assumptions'!$B$5))</f>
        <v/>
      </c>
      <c r="I153" s="14" t="str">
        <f>IF($A153="","",(D153*E153))</f>
        <v/>
      </c>
      <c r="J153" s="14" t="str">
        <f>IF($A153="","",((H153-I153)-F153))</f>
        <v/>
      </c>
      <c r="K153" s="14" t="str">
        <f>IF($A153="","",('Assumptions'!$B$3+SUMIFS('Monthly model'!$J$2:$J$201,'Monthly model'!$A$2:$A$201,("&lt;="&amp;A153))))</f>
        <v/>
      </c>
    </row>
    <row r="154" spans="1:11" x14ac:dyDescent="0.25">
      <c r="A154" s="11"/>
      <c r="B154" s="12"/>
      <c r="C154" s="13"/>
      <c r="D154" s="12"/>
      <c r="E154" s="13"/>
      <c r="F154" s="13"/>
      <c r="G154" s="14" t="str">
        <f>IF($A154="","",(B154*C154))</f>
        <v/>
      </c>
      <c r="H154" s="14" t="str">
        <f>IF($A154="","",(G154*'Assumptions'!$B$5))</f>
        <v/>
      </c>
      <c r="I154" s="14" t="str">
        <f>IF($A154="","",(D154*E154))</f>
        <v/>
      </c>
      <c r="J154" s="14" t="str">
        <f>IF($A154="","",((H154-I154)-F154))</f>
        <v/>
      </c>
      <c r="K154" s="14" t="str">
        <f>IF($A154="","",('Assumptions'!$B$3+SUMIFS('Monthly model'!$J$2:$J$201,'Monthly model'!$A$2:$A$201,("&lt;="&amp;A154))))</f>
        <v/>
      </c>
    </row>
    <row r="155" spans="1:11" x14ac:dyDescent="0.25">
      <c r="A155" s="11"/>
      <c r="B155" s="12"/>
      <c r="C155" s="13"/>
      <c r="D155" s="12"/>
      <c r="E155" s="13"/>
      <c r="F155" s="13"/>
      <c r="G155" s="14" t="str">
        <f>IF($A155="","",(B155*C155))</f>
        <v/>
      </c>
      <c r="H155" s="14" t="str">
        <f>IF($A155="","",(G155*'Assumptions'!$B$5))</f>
        <v/>
      </c>
      <c r="I155" s="14" t="str">
        <f>IF($A155="","",(D155*E155))</f>
        <v/>
      </c>
      <c r="J155" s="14" t="str">
        <f>IF($A155="","",((H155-I155)-F155))</f>
        <v/>
      </c>
      <c r="K155" s="14" t="str">
        <f>IF($A155="","",('Assumptions'!$B$3+SUMIFS('Monthly model'!$J$2:$J$201,'Monthly model'!$A$2:$A$201,("&lt;="&amp;A155))))</f>
        <v/>
      </c>
    </row>
    <row r="156" spans="1:11" x14ac:dyDescent="0.25">
      <c r="A156" s="11"/>
      <c r="B156" s="12"/>
      <c r="C156" s="13"/>
      <c r="D156" s="12"/>
      <c r="E156" s="13"/>
      <c r="F156" s="13"/>
      <c r="G156" s="14" t="str">
        <f>IF($A156="","",(B156*C156))</f>
        <v/>
      </c>
      <c r="H156" s="14" t="str">
        <f>IF($A156="","",(G156*'Assumptions'!$B$5))</f>
        <v/>
      </c>
      <c r="I156" s="14" t="str">
        <f>IF($A156="","",(D156*E156))</f>
        <v/>
      </c>
      <c r="J156" s="14" t="str">
        <f>IF($A156="","",((H156-I156)-F156))</f>
        <v/>
      </c>
      <c r="K156" s="14" t="str">
        <f>IF($A156="","",('Assumptions'!$B$3+SUMIFS('Monthly model'!$J$2:$J$201,'Monthly model'!$A$2:$A$201,("&lt;="&amp;A156))))</f>
        <v/>
      </c>
    </row>
    <row r="157" spans="1:11" x14ac:dyDescent="0.25">
      <c r="A157" s="11"/>
      <c r="B157" s="12"/>
      <c r="C157" s="13"/>
      <c r="D157" s="12"/>
      <c r="E157" s="13"/>
      <c r="F157" s="13"/>
      <c r="G157" s="14" t="str">
        <f>IF($A157="","",(B157*C157))</f>
        <v/>
      </c>
      <c r="H157" s="14" t="str">
        <f>IF($A157="","",(G157*'Assumptions'!$B$5))</f>
        <v/>
      </c>
      <c r="I157" s="14" t="str">
        <f>IF($A157="","",(D157*E157))</f>
        <v/>
      </c>
      <c r="J157" s="14" t="str">
        <f>IF($A157="","",((H157-I157)-F157))</f>
        <v/>
      </c>
      <c r="K157" s="14" t="str">
        <f>IF($A157="","",('Assumptions'!$B$3+SUMIFS('Monthly model'!$J$2:$J$201,'Monthly model'!$A$2:$A$201,("&lt;="&amp;A157))))</f>
        <v/>
      </c>
    </row>
    <row r="158" spans="1:11" x14ac:dyDescent="0.25">
      <c r="A158" s="11"/>
      <c r="B158" s="12"/>
      <c r="C158" s="13"/>
      <c r="D158" s="12"/>
      <c r="E158" s="13"/>
      <c r="F158" s="13"/>
      <c r="G158" s="14" t="str">
        <f>IF($A158="","",(B158*C158))</f>
        <v/>
      </c>
      <c r="H158" s="14" t="str">
        <f>IF($A158="","",(G158*'Assumptions'!$B$5))</f>
        <v/>
      </c>
      <c r="I158" s="14" t="str">
        <f>IF($A158="","",(D158*E158))</f>
        <v/>
      </c>
      <c r="J158" s="14" t="str">
        <f>IF($A158="","",((H158-I158)-F158))</f>
        <v/>
      </c>
      <c r="K158" s="14" t="str">
        <f>IF($A158="","",('Assumptions'!$B$3+SUMIFS('Monthly model'!$J$2:$J$201,'Monthly model'!$A$2:$A$201,("&lt;="&amp;A158))))</f>
        <v/>
      </c>
    </row>
    <row r="159" spans="1:11" x14ac:dyDescent="0.25">
      <c r="A159" s="11"/>
      <c r="B159" s="12"/>
      <c r="C159" s="13"/>
      <c r="D159" s="12"/>
      <c r="E159" s="13"/>
      <c r="F159" s="13"/>
      <c r="G159" s="14" t="str">
        <f>IF($A159="","",(B159*C159))</f>
        <v/>
      </c>
      <c r="H159" s="14" t="str">
        <f>IF($A159="","",(G159*'Assumptions'!$B$5))</f>
        <v/>
      </c>
      <c r="I159" s="14" t="str">
        <f>IF($A159="","",(D159*E159))</f>
        <v/>
      </c>
      <c r="J159" s="14" t="str">
        <f>IF($A159="","",((H159-I159)-F159))</f>
        <v/>
      </c>
      <c r="K159" s="14" t="str">
        <f>IF($A159="","",('Assumptions'!$B$3+SUMIFS('Monthly model'!$J$2:$J$201,'Monthly model'!$A$2:$A$201,("&lt;="&amp;A159))))</f>
        <v/>
      </c>
    </row>
    <row r="160" spans="1:11" x14ac:dyDescent="0.25">
      <c r="A160" s="11"/>
      <c r="B160" s="12"/>
      <c r="C160" s="13"/>
      <c r="D160" s="12"/>
      <c r="E160" s="13"/>
      <c r="F160" s="13"/>
      <c r="G160" s="14" t="str">
        <f>IF($A160="","",(B160*C160))</f>
        <v/>
      </c>
      <c r="H160" s="14" t="str">
        <f>IF($A160="","",(G160*'Assumptions'!$B$5))</f>
        <v/>
      </c>
      <c r="I160" s="14" t="str">
        <f>IF($A160="","",(D160*E160))</f>
        <v/>
      </c>
      <c r="J160" s="14" t="str">
        <f>IF($A160="","",((H160-I160)-F160))</f>
        <v/>
      </c>
      <c r="K160" s="14" t="str">
        <f>IF($A160="","",('Assumptions'!$B$3+SUMIFS('Monthly model'!$J$2:$J$201,'Monthly model'!$A$2:$A$201,("&lt;="&amp;A160))))</f>
        <v/>
      </c>
    </row>
    <row r="161" spans="1:11" x14ac:dyDescent="0.25">
      <c r="A161" s="11"/>
      <c r="B161" s="12"/>
      <c r="C161" s="13"/>
      <c r="D161" s="12"/>
      <c r="E161" s="13"/>
      <c r="F161" s="13"/>
      <c r="G161" s="14" t="str">
        <f>IF($A161="","",(B161*C161))</f>
        <v/>
      </c>
      <c r="H161" s="14" t="str">
        <f>IF($A161="","",(G161*'Assumptions'!$B$5))</f>
        <v/>
      </c>
      <c r="I161" s="14" t="str">
        <f>IF($A161="","",(D161*E161))</f>
        <v/>
      </c>
      <c r="J161" s="14" t="str">
        <f>IF($A161="","",((H161-I161)-F161))</f>
        <v/>
      </c>
      <c r="K161" s="14" t="str">
        <f>IF($A161="","",('Assumptions'!$B$3+SUMIFS('Monthly model'!$J$2:$J$201,'Monthly model'!$A$2:$A$201,("&lt;="&amp;A161))))</f>
        <v/>
      </c>
    </row>
    <row r="162" spans="1:11" x14ac:dyDescent="0.25">
      <c r="A162" s="11"/>
      <c r="B162" s="12"/>
      <c r="C162" s="13"/>
      <c r="D162" s="12"/>
      <c r="E162" s="13"/>
      <c r="F162" s="13"/>
      <c r="G162" s="14" t="str">
        <f>IF($A162="","",(B162*C162))</f>
        <v/>
      </c>
      <c r="H162" s="14" t="str">
        <f>IF($A162="","",(G162*'Assumptions'!$B$5))</f>
        <v/>
      </c>
      <c r="I162" s="14" t="str">
        <f>IF($A162="","",(D162*E162))</f>
        <v/>
      </c>
      <c r="J162" s="14" t="str">
        <f>IF($A162="","",((H162-I162)-F162))</f>
        <v/>
      </c>
      <c r="K162" s="14" t="str">
        <f>IF($A162="","",('Assumptions'!$B$3+SUMIFS('Monthly model'!$J$2:$J$201,'Monthly model'!$A$2:$A$201,("&lt;="&amp;A162))))</f>
        <v/>
      </c>
    </row>
    <row r="163" spans="1:11" x14ac:dyDescent="0.25">
      <c r="A163" s="11"/>
      <c r="B163" s="12"/>
      <c r="C163" s="13"/>
      <c r="D163" s="12"/>
      <c r="E163" s="13"/>
      <c r="F163" s="13"/>
      <c r="G163" s="14" t="str">
        <f>IF($A163="","",(B163*C163))</f>
        <v/>
      </c>
      <c r="H163" s="14" t="str">
        <f>IF($A163="","",(G163*'Assumptions'!$B$5))</f>
        <v/>
      </c>
      <c r="I163" s="14" t="str">
        <f>IF($A163="","",(D163*E163))</f>
        <v/>
      </c>
      <c r="J163" s="14" t="str">
        <f>IF($A163="","",((H163-I163)-F163))</f>
        <v/>
      </c>
      <c r="K163" s="14" t="str">
        <f>IF($A163="","",('Assumptions'!$B$3+SUMIFS('Monthly model'!$J$2:$J$201,'Monthly model'!$A$2:$A$201,("&lt;="&amp;A163))))</f>
        <v/>
      </c>
    </row>
    <row r="164" spans="1:11" x14ac:dyDescent="0.25">
      <c r="A164" s="11"/>
      <c r="B164" s="12"/>
      <c r="C164" s="13"/>
      <c r="D164" s="12"/>
      <c r="E164" s="13"/>
      <c r="F164" s="13"/>
      <c r="G164" s="14" t="str">
        <f>IF($A164="","",(B164*C164))</f>
        <v/>
      </c>
      <c r="H164" s="14" t="str">
        <f>IF($A164="","",(G164*'Assumptions'!$B$5))</f>
        <v/>
      </c>
      <c r="I164" s="14" t="str">
        <f>IF($A164="","",(D164*E164))</f>
        <v/>
      </c>
      <c r="J164" s="14" t="str">
        <f>IF($A164="","",((H164-I164)-F164))</f>
        <v/>
      </c>
      <c r="K164" s="14" t="str">
        <f>IF($A164="","",('Assumptions'!$B$3+SUMIFS('Monthly model'!$J$2:$J$201,'Monthly model'!$A$2:$A$201,("&lt;="&amp;A164))))</f>
        <v/>
      </c>
    </row>
    <row r="165" spans="1:11" x14ac:dyDescent="0.25">
      <c r="A165" s="11"/>
      <c r="B165" s="12"/>
      <c r="C165" s="13"/>
      <c r="D165" s="12"/>
      <c r="E165" s="13"/>
      <c r="F165" s="13"/>
      <c r="G165" s="14" t="str">
        <f>IF($A165="","",(B165*C165))</f>
        <v/>
      </c>
      <c r="H165" s="14" t="str">
        <f>IF($A165="","",(G165*'Assumptions'!$B$5))</f>
        <v/>
      </c>
      <c r="I165" s="14" t="str">
        <f>IF($A165="","",(D165*E165))</f>
        <v/>
      </c>
      <c r="J165" s="14" t="str">
        <f>IF($A165="","",((H165-I165)-F165))</f>
        <v/>
      </c>
      <c r="K165" s="14" t="str">
        <f>IF($A165="","",('Assumptions'!$B$3+SUMIFS('Monthly model'!$J$2:$J$201,'Monthly model'!$A$2:$A$201,("&lt;="&amp;A165))))</f>
        <v/>
      </c>
    </row>
    <row r="166" spans="1:11" x14ac:dyDescent="0.25">
      <c r="A166" s="11"/>
      <c r="B166" s="12"/>
      <c r="C166" s="13"/>
      <c r="D166" s="12"/>
      <c r="E166" s="13"/>
      <c r="F166" s="13"/>
      <c r="G166" s="14" t="str">
        <f>IF($A166="","",(B166*C166))</f>
        <v/>
      </c>
      <c r="H166" s="14" t="str">
        <f>IF($A166="","",(G166*'Assumptions'!$B$5))</f>
        <v/>
      </c>
      <c r="I166" s="14" t="str">
        <f>IF($A166="","",(D166*E166))</f>
        <v/>
      </c>
      <c r="J166" s="14" t="str">
        <f>IF($A166="","",((H166-I166)-F166))</f>
        <v/>
      </c>
      <c r="K166" s="14" t="str">
        <f>IF($A166="","",('Assumptions'!$B$3+SUMIFS('Monthly model'!$J$2:$J$201,'Monthly model'!$A$2:$A$201,("&lt;="&amp;A166))))</f>
        <v/>
      </c>
    </row>
    <row r="167" spans="1:11" x14ac:dyDescent="0.25">
      <c r="A167" s="11"/>
      <c r="B167" s="12"/>
      <c r="C167" s="13"/>
      <c r="D167" s="12"/>
      <c r="E167" s="13"/>
      <c r="F167" s="13"/>
      <c r="G167" s="14" t="str">
        <f>IF($A167="","",(B167*C167))</f>
        <v/>
      </c>
      <c r="H167" s="14" t="str">
        <f>IF($A167="","",(G167*'Assumptions'!$B$5))</f>
        <v/>
      </c>
      <c r="I167" s="14" t="str">
        <f>IF($A167="","",(D167*E167))</f>
        <v/>
      </c>
      <c r="J167" s="14" t="str">
        <f>IF($A167="","",((H167-I167)-F167))</f>
        <v/>
      </c>
      <c r="K167" s="14" t="str">
        <f>IF($A167="","",('Assumptions'!$B$3+SUMIFS('Monthly model'!$J$2:$J$201,'Monthly model'!$A$2:$A$201,("&lt;="&amp;A167))))</f>
        <v/>
      </c>
    </row>
    <row r="168" spans="1:11" x14ac:dyDescent="0.25">
      <c r="A168" s="11"/>
      <c r="B168" s="12"/>
      <c r="C168" s="13"/>
      <c r="D168" s="12"/>
      <c r="E168" s="13"/>
      <c r="F168" s="13"/>
      <c r="G168" s="14" t="str">
        <f>IF($A168="","",(B168*C168))</f>
        <v/>
      </c>
      <c r="H168" s="14" t="str">
        <f>IF($A168="","",(G168*'Assumptions'!$B$5))</f>
        <v/>
      </c>
      <c r="I168" s="14" t="str">
        <f>IF($A168="","",(D168*E168))</f>
        <v/>
      </c>
      <c r="J168" s="14" t="str">
        <f>IF($A168="","",((H168-I168)-F168))</f>
        <v/>
      </c>
      <c r="K168" s="14" t="str">
        <f>IF($A168="","",('Assumptions'!$B$3+SUMIFS('Monthly model'!$J$2:$J$201,'Monthly model'!$A$2:$A$201,("&lt;="&amp;A168))))</f>
        <v/>
      </c>
    </row>
    <row r="169" spans="1:11" x14ac:dyDescent="0.25">
      <c r="A169" s="11"/>
      <c r="B169" s="12"/>
      <c r="C169" s="13"/>
      <c r="D169" s="12"/>
      <c r="E169" s="13"/>
      <c r="F169" s="13"/>
      <c r="G169" s="14" t="str">
        <f>IF($A169="","",(B169*C169))</f>
        <v/>
      </c>
      <c r="H169" s="14" t="str">
        <f>IF($A169="","",(G169*'Assumptions'!$B$5))</f>
        <v/>
      </c>
      <c r="I169" s="14" t="str">
        <f>IF($A169="","",(D169*E169))</f>
        <v/>
      </c>
      <c r="J169" s="14" t="str">
        <f>IF($A169="","",((H169-I169)-F169))</f>
        <v/>
      </c>
      <c r="K169" s="14" t="str">
        <f>IF($A169="","",('Assumptions'!$B$3+SUMIFS('Monthly model'!$J$2:$J$201,'Monthly model'!$A$2:$A$201,("&lt;="&amp;A169))))</f>
        <v/>
      </c>
    </row>
    <row r="170" spans="1:11" x14ac:dyDescent="0.25">
      <c r="A170" s="11"/>
      <c r="B170" s="12"/>
      <c r="C170" s="13"/>
      <c r="D170" s="12"/>
      <c r="E170" s="13"/>
      <c r="F170" s="13"/>
      <c r="G170" s="14" t="str">
        <f>IF($A170="","",(B170*C170))</f>
        <v/>
      </c>
      <c r="H170" s="14" t="str">
        <f>IF($A170="","",(G170*'Assumptions'!$B$5))</f>
        <v/>
      </c>
      <c r="I170" s="14" t="str">
        <f>IF($A170="","",(D170*E170))</f>
        <v/>
      </c>
      <c r="J170" s="14" t="str">
        <f>IF($A170="","",((H170-I170)-F170))</f>
        <v/>
      </c>
      <c r="K170" s="14" t="str">
        <f>IF($A170="","",('Assumptions'!$B$3+SUMIFS('Monthly model'!$J$2:$J$201,'Monthly model'!$A$2:$A$201,("&lt;="&amp;A170))))</f>
        <v/>
      </c>
    </row>
    <row r="171" spans="1:11" x14ac:dyDescent="0.25">
      <c r="A171" s="11"/>
      <c r="B171" s="12"/>
      <c r="C171" s="13"/>
      <c r="D171" s="12"/>
      <c r="E171" s="13"/>
      <c r="F171" s="13"/>
      <c r="G171" s="14" t="str">
        <f>IF($A171="","",(B171*C171))</f>
        <v/>
      </c>
      <c r="H171" s="14" t="str">
        <f>IF($A171="","",(G171*'Assumptions'!$B$5))</f>
        <v/>
      </c>
      <c r="I171" s="14" t="str">
        <f>IF($A171="","",(D171*E171))</f>
        <v/>
      </c>
      <c r="J171" s="14" t="str">
        <f>IF($A171="","",((H171-I171)-F171))</f>
        <v/>
      </c>
      <c r="K171" s="14" t="str">
        <f>IF($A171="","",('Assumptions'!$B$3+SUMIFS('Monthly model'!$J$2:$J$201,'Monthly model'!$A$2:$A$201,("&lt;="&amp;A171))))</f>
        <v/>
      </c>
    </row>
    <row r="172" spans="1:11" x14ac:dyDescent="0.25">
      <c r="A172" s="11"/>
      <c r="B172" s="12"/>
      <c r="C172" s="13"/>
      <c r="D172" s="12"/>
      <c r="E172" s="13"/>
      <c r="F172" s="13"/>
      <c r="G172" s="14" t="str">
        <f>IF($A172="","",(B172*C172))</f>
        <v/>
      </c>
      <c r="H172" s="14" t="str">
        <f>IF($A172="","",(G172*'Assumptions'!$B$5))</f>
        <v/>
      </c>
      <c r="I172" s="14" t="str">
        <f>IF($A172="","",(D172*E172))</f>
        <v/>
      </c>
      <c r="J172" s="14" t="str">
        <f>IF($A172="","",((H172-I172)-F172))</f>
        <v/>
      </c>
      <c r="K172" s="14" t="str">
        <f>IF($A172="","",('Assumptions'!$B$3+SUMIFS('Monthly model'!$J$2:$J$201,'Monthly model'!$A$2:$A$201,("&lt;="&amp;A172))))</f>
        <v/>
      </c>
    </row>
    <row r="173" spans="1:11" x14ac:dyDescent="0.25">
      <c r="A173" s="11"/>
      <c r="B173" s="12"/>
      <c r="C173" s="13"/>
      <c r="D173" s="12"/>
      <c r="E173" s="13"/>
      <c r="F173" s="13"/>
      <c r="G173" s="14" t="str">
        <f>IF($A173="","",(B173*C173))</f>
        <v/>
      </c>
      <c r="H173" s="14" t="str">
        <f>IF($A173="","",(G173*'Assumptions'!$B$5))</f>
        <v/>
      </c>
      <c r="I173" s="14" t="str">
        <f>IF($A173="","",(D173*E173))</f>
        <v/>
      </c>
      <c r="J173" s="14" t="str">
        <f>IF($A173="","",((H173-I173)-F173))</f>
        <v/>
      </c>
      <c r="K173" s="14" t="str">
        <f>IF($A173="","",('Assumptions'!$B$3+SUMIFS('Monthly model'!$J$2:$J$201,'Monthly model'!$A$2:$A$201,("&lt;="&amp;A173))))</f>
        <v/>
      </c>
    </row>
    <row r="174" spans="1:11" x14ac:dyDescent="0.25">
      <c r="A174" s="11"/>
      <c r="B174" s="12"/>
      <c r="C174" s="13"/>
      <c r="D174" s="12"/>
      <c r="E174" s="13"/>
      <c r="F174" s="13"/>
      <c r="G174" s="14" t="str">
        <f>IF($A174="","",(B174*C174))</f>
        <v/>
      </c>
      <c r="H174" s="14" t="str">
        <f>IF($A174="","",(G174*'Assumptions'!$B$5))</f>
        <v/>
      </c>
      <c r="I174" s="14" t="str">
        <f>IF($A174="","",(D174*E174))</f>
        <v/>
      </c>
      <c r="J174" s="14" t="str">
        <f>IF($A174="","",((H174-I174)-F174))</f>
        <v/>
      </c>
      <c r="K174" s="14" t="str">
        <f>IF($A174="","",('Assumptions'!$B$3+SUMIFS('Monthly model'!$J$2:$J$201,'Monthly model'!$A$2:$A$201,("&lt;="&amp;A174))))</f>
        <v/>
      </c>
    </row>
    <row r="175" spans="1:11" x14ac:dyDescent="0.25">
      <c r="A175" s="11"/>
      <c r="B175" s="12"/>
      <c r="C175" s="13"/>
      <c r="D175" s="12"/>
      <c r="E175" s="13"/>
      <c r="F175" s="13"/>
      <c r="G175" s="14" t="str">
        <f>IF($A175="","",(B175*C175))</f>
        <v/>
      </c>
      <c r="H175" s="14" t="str">
        <f>IF($A175="","",(G175*'Assumptions'!$B$5))</f>
        <v/>
      </c>
      <c r="I175" s="14" t="str">
        <f>IF($A175="","",(D175*E175))</f>
        <v/>
      </c>
      <c r="J175" s="14" t="str">
        <f>IF($A175="","",((H175-I175)-F175))</f>
        <v/>
      </c>
      <c r="K175" s="14" t="str">
        <f>IF($A175="","",('Assumptions'!$B$3+SUMIFS('Monthly model'!$J$2:$J$201,'Monthly model'!$A$2:$A$201,("&lt;="&amp;A175))))</f>
        <v/>
      </c>
    </row>
    <row r="176" spans="1:11" x14ac:dyDescent="0.25">
      <c r="A176" s="11"/>
      <c r="B176" s="12"/>
      <c r="C176" s="13"/>
      <c r="D176" s="12"/>
      <c r="E176" s="13"/>
      <c r="F176" s="13"/>
      <c r="G176" s="14" t="str">
        <f>IF($A176="","",(B176*C176))</f>
        <v/>
      </c>
      <c r="H176" s="14" t="str">
        <f>IF($A176="","",(G176*'Assumptions'!$B$5))</f>
        <v/>
      </c>
      <c r="I176" s="14" t="str">
        <f>IF($A176="","",(D176*E176))</f>
        <v/>
      </c>
      <c r="J176" s="14" t="str">
        <f>IF($A176="","",((H176-I176)-F176))</f>
        <v/>
      </c>
      <c r="K176" s="14" t="str">
        <f>IF($A176="","",('Assumptions'!$B$3+SUMIFS('Monthly model'!$J$2:$J$201,'Monthly model'!$A$2:$A$201,("&lt;="&amp;A176))))</f>
        <v/>
      </c>
    </row>
    <row r="177" spans="1:11" x14ac:dyDescent="0.25">
      <c r="A177" s="11"/>
      <c r="B177" s="12"/>
      <c r="C177" s="13"/>
      <c r="D177" s="12"/>
      <c r="E177" s="13"/>
      <c r="F177" s="13"/>
      <c r="G177" s="14" t="str">
        <f>IF($A177="","",(B177*C177))</f>
        <v/>
      </c>
      <c r="H177" s="14" t="str">
        <f>IF($A177="","",(G177*'Assumptions'!$B$5))</f>
        <v/>
      </c>
      <c r="I177" s="14" t="str">
        <f>IF($A177="","",(D177*E177))</f>
        <v/>
      </c>
      <c r="J177" s="14" t="str">
        <f>IF($A177="","",((H177-I177)-F177))</f>
        <v/>
      </c>
      <c r="K177" s="14" t="str">
        <f>IF($A177="","",('Assumptions'!$B$3+SUMIFS('Monthly model'!$J$2:$J$201,'Monthly model'!$A$2:$A$201,("&lt;="&amp;A177))))</f>
        <v/>
      </c>
    </row>
    <row r="178" spans="1:11" x14ac:dyDescent="0.25">
      <c r="A178" s="11"/>
      <c r="B178" s="12"/>
      <c r="C178" s="13"/>
      <c r="D178" s="12"/>
      <c r="E178" s="13"/>
      <c r="F178" s="13"/>
      <c r="G178" s="14" t="str">
        <f>IF($A178="","",(B178*C178))</f>
        <v/>
      </c>
      <c r="H178" s="14" t="str">
        <f>IF($A178="","",(G178*'Assumptions'!$B$5))</f>
        <v/>
      </c>
      <c r="I178" s="14" t="str">
        <f>IF($A178="","",(D178*E178))</f>
        <v/>
      </c>
      <c r="J178" s="14" t="str">
        <f>IF($A178="","",((H178-I178)-F178))</f>
        <v/>
      </c>
      <c r="K178" s="14" t="str">
        <f>IF($A178="","",('Assumptions'!$B$3+SUMIFS('Monthly model'!$J$2:$J$201,'Monthly model'!$A$2:$A$201,("&lt;="&amp;A178))))</f>
        <v/>
      </c>
    </row>
    <row r="179" spans="1:11" x14ac:dyDescent="0.25">
      <c r="A179" s="11"/>
      <c r="B179" s="12"/>
      <c r="C179" s="13"/>
      <c r="D179" s="12"/>
      <c r="E179" s="13"/>
      <c r="F179" s="13"/>
      <c r="G179" s="14" t="str">
        <f>IF($A179="","",(B179*C179))</f>
        <v/>
      </c>
      <c r="H179" s="14" t="str">
        <f>IF($A179="","",(G179*'Assumptions'!$B$5))</f>
        <v/>
      </c>
      <c r="I179" s="14" t="str">
        <f>IF($A179="","",(D179*E179))</f>
        <v/>
      </c>
      <c r="J179" s="14" t="str">
        <f>IF($A179="","",((H179-I179)-F179))</f>
        <v/>
      </c>
      <c r="K179" s="14" t="str">
        <f>IF($A179="","",('Assumptions'!$B$3+SUMIFS('Monthly model'!$J$2:$J$201,'Monthly model'!$A$2:$A$201,("&lt;="&amp;A179))))</f>
        <v/>
      </c>
    </row>
    <row r="180" spans="1:11" x14ac:dyDescent="0.25">
      <c r="A180" s="11"/>
      <c r="B180" s="12"/>
      <c r="C180" s="13"/>
      <c r="D180" s="12"/>
      <c r="E180" s="13"/>
      <c r="F180" s="13"/>
      <c r="G180" s="14" t="str">
        <f>IF($A180="","",(B180*C180))</f>
        <v/>
      </c>
      <c r="H180" s="14" t="str">
        <f>IF($A180="","",(G180*'Assumptions'!$B$5))</f>
        <v/>
      </c>
      <c r="I180" s="14" t="str">
        <f>IF($A180="","",(D180*E180))</f>
        <v/>
      </c>
      <c r="J180" s="14" t="str">
        <f>IF($A180="","",((H180-I180)-F180))</f>
        <v/>
      </c>
      <c r="K180" s="14" t="str">
        <f>IF($A180="","",('Assumptions'!$B$3+SUMIFS('Monthly model'!$J$2:$J$201,'Monthly model'!$A$2:$A$201,("&lt;="&amp;A180))))</f>
        <v/>
      </c>
    </row>
    <row r="181" spans="1:11" x14ac:dyDescent="0.25">
      <c r="A181" s="11"/>
      <c r="B181" s="12"/>
      <c r="C181" s="13"/>
      <c r="D181" s="12"/>
      <c r="E181" s="13"/>
      <c r="F181" s="13"/>
      <c r="G181" s="14" t="str">
        <f>IF($A181="","",(B181*C181))</f>
        <v/>
      </c>
      <c r="H181" s="14" t="str">
        <f>IF($A181="","",(G181*'Assumptions'!$B$5))</f>
        <v/>
      </c>
      <c r="I181" s="14" t="str">
        <f>IF($A181="","",(D181*E181))</f>
        <v/>
      </c>
      <c r="J181" s="14" t="str">
        <f>IF($A181="","",((H181-I181)-F181))</f>
        <v/>
      </c>
      <c r="K181" s="14" t="str">
        <f>IF($A181="","",('Assumptions'!$B$3+SUMIFS('Monthly model'!$J$2:$J$201,'Monthly model'!$A$2:$A$201,("&lt;="&amp;A181))))</f>
        <v/>
      </c>
    </row>
    <row r="182" spans="1:11" x14ac:dyDescent="0.25">
      <c r="A182" s="11"/>
      <c r="B182" s="12"/>
      <c r="C182" s="13"/>
      <c r="D182" s="12"/>
      <c r="E182" s="13"/>
      <c r="F182" s="13"/>
      <c r="G182" s="14" t="str">
        <f>IF($A182="","",(B182*C182))</f>
        <v/>
      </c>
      <c r="H182" s="14" t="str">
        <f>IF($A182="","",(G182*'Assumptions'!$B$5))</f>
        <v/>
      </c>
      <c r="I182" s="14" t="str">
        <f>IF($A182="","",(D182*E182))</f>
        <v/>
      </c>
      <c r="J182" s="14" t="str">
        <f>IF($A182="","",((H182-I182)-F182))</f>
        <v/>
      </c>
      <c r="K182" s="14" t="str">
        <f>IF($A182="","",('Assumptions'!$B$3+SUMIFS('Monthly model'!$J$2:$J$201,'Monthly model'!$A$2:$A$201,("&lt;="&amp;A182))))</f>
        <v/>
      </c>
    </row>
    <row r="183" spans="1:11" x14ac:dyDescent="0.25">
      <c r="A183" s="11"/>
      <c r="B183" s="12"/>
      <c r="C183" s="13"/>
      <c r="D183" s="12"/>
      <c r="E183" s="13"/>
      <c r="F183" s="13"/>
      <c r="G183" s="14" t="str">
        <f>IF($A183="","",(B183*C183))</f>
        <v/>
      </c>
      <c r="H183" s="14" t="str">
        <f>IF($A183="","",(G183*'Assumptions'!$B$5))</f>
        <v/>
      </c>
      <c r="I183" s="14" t="str">
        <f>IF($A183="","",(D183*E183))</f>
        <v/>
      </c>
      <c r="J183" s="14" t="str">
        <f>IF($A183="","",((H183-I183)-F183))</f>
        <v/>
      </c>
      <c r="K183" s="14" t="str">
        <f>IF($A183="","",('Assumptions'!$B$3+SUMIFS('Monthly model'!$J$2:$J$201,'Monthly model'!$A$2:$A$201,("&lt;="&amp;A183))))</f>
        <v/>
      </c>
    </row>
    <row r="184" spans="1:11" x14ac:dyDescent="0.25">
      <c r="A184" s="11"/>
      <c r="B184" s="12"/>
      <c r="C184" s="13"/>
      <c r="D184" s="12"/>
      <c r="E184" s="13"/>
      <c r="F184" s="13"/>
      <c r="G184" s="14" t="str">
        <f>IF($A184="","",(B184*C184))</f>
        <v/>
      </c>
      <c r="H184" s="14" t="str">
        <f>IF($A184="","",(G184*'Assumptions'!$B$5))</f>
        <v/>
      </c>
      <c r="I184" s="14" t="str">
        <f>IF($A184="","",(D184*E184))</f>
        <v/>
      </c>
      <c r="J184" s="14" t="str">
        <f>IF($A184="","",((H184-I184)-F184))</f>
        <v/>
      </c>
      <c r="K184" s="14" t="str">
        <f>IF($A184="","",('Assumptions'!$B$3+SUMIFS('Monthly model'!$J$2:$J$201,'Monthly model'!$A$2:$A$201,("&lt;="&amp;A184))))</f>
        <v/>
      </c>
    </row>
    <row r="185" spans="1:11" x14ac:dyDescent="0.25">
      <c r="A185" s="11"/>
      <c r="B185" s="12"/>
      <c r="C185" s="13"/>
      <c r="D185" s="12"/>
      <c r="E185" s="13"/>
      <c r="F185" s="13"/>
      <c r="G185" s="14" t="str">
        <f>IF($A185="","",(B185*C185))</f>
        <v/>
      </c>
      <c r="H185" s="14" t="str">
        <f>IF($A185="","",(G185*'Assumptions'!$B$5))</f>
        <v/>
      </c>
      <c r="I185" s="14" t="str">
        <f>IF($A185="","",(D185*E185))</f>
        <v/>
      </c>
      <c r="J185" s="14" t="str">
        <f>IF($A185="","",((H185-I185)-F185))</f>
        <v/>
      </c>
      <c r="K185" s="14" t="str">
        <f>IF($A185="","",('Assumptions'!$B$3+SUMIFS('Monthly model'!$J$2:$J$201,'Monthly model'!$A$2:$A$201,("&lt;="&amp;A185))))</f>
        <v/>
      </c>
    </row>
    <row r="186" spans="1:11" x14ac:dyDescent="0.25">
      <c r="A186" s="11"/>
      <c r="B186" s="12"/>
      <c r="C186" s="13"/>
      <c r="D186" s="12"/>
      <c r="E186" s="13"/>
      <c r="F186" s="13"/>
      <c r="G186" s="14" t="str">
        <f>IF($A186="","",(B186*C186))</f>
        <v/>
      </c>
      <c r="H186" s="14" t="str">
        <f>IF($A186="","",(G186*'Assumptions'!$B$5))</f>
        <v/>
      </c>
      <c r="I186" s="14" t="str">
        <f>IF($A186="","",(D186*E186))</f>
        <v/>
      </c>
      <c r="J186" s="14" t="str">
        <f>IF($A186="","",((H186-I186)-F186))</f>
        <v/>
      </c>
      <c r="K186" s="14" t="str">
        <f>IF($A186="","",('Assumptions'!$B$3+SUMIFS('Monthly model'!$J$2:$J$201,'Monthly model'!$A$2:$A$201,("&lt;="&amp;A186))))</f>
        <v/>
      </c>
    </row>
    <row r="187" spans="1:11" x14ac:dyDescent="0.25">
      <c r="A187" s="11"/>
      <c r="B187" s="12"/>
      <c r="C187" s="13"/>
      <c r="D187" s="12"/>
      <c r="E187" s="13"/>
      <c r="F187" s="13"/>
      <c r="G187" s="14" t="str">
        <f>IF($A187="","",(B187*C187))</f>
        <v/>
      </c>
      <c r="H187" s="14" t="str">
        <f>IF($A187="","",(G187*'Assumptions'!$B$5))</f>
        <v/>
      </c>
      <c r="I187" s="14" t="str">
        <f>IF($A187="","",(D187*E187))</f>
        <v/>
      </c>
      <c r="J187" s="14" t="str">
        <f>IF($A187="","",((H187-I187)-F187))</f>
        <v/>
      </c>
      <c r="K187" s="14" t="str">
        <f>IF($A187="","",('Assumptions'!$B$3+SUMIFS('Monthly model'!$J$2:$J$201,'Monthly model'!$A$2:$A$201,("&lt;="&amp;A187))))</f>
        <v/>
      </c>
    </row>
    <row r="188" spans="1:11" x14ac:dyDescent="0.25">
      <c r="A188" s="11"/>
      <c r="B188" s="12"/>
      <c r="C188" s="13"/>
      <c r="D188" s="12"/>
      <c r="E188" s="13"/>
      <c r="F188" s="13"/>
      <c r="G188" s="14" t="str">
        <f>IF($A188="","",(B188*C188))</f>
        <v/>
      </c>
      <c r="H188" s="14" t="str">
        <f>IF($A188="","",(G188*'Assumptions'!$B$5))</f>
        <v/>
      </c>
      <c r="I188" s="14" t="str">
        <f>IF($A188="","",(D188*E188))</f>
        <v/>
      </c>
      <c r="J188" s="14" t="str">
        <f>IF($A188="","",((H188-I188)-F188))</f>
        <v/>
      </c>
      <c r="K188" s="14" t="str">
        <f>IF($A188="","",('Assumptions'!$B$3+SUMIFS('Monthly model'!$J$2:$J$201,'Monthly model'!$A$2:$A$201,("&lt;="&amp;A188))))</f>
        <v/>
      </c>
    </row>
    <row r="189" spans="1:11" x14ac:dyDescent="0.25">
      <c r="A189" s="11"/>
      <c r="B189" s="12"/>
      <c r="C189" s="13"/>
      <c r="D189" s="12"/>
      <c r="E189" s="13"/>
      <c r="F189" s="13"/>
      <c r="G189" s="14" t="str">
        <f>IF($A189="","",(B189*C189))</f>
        <v/>
      </c>
      <c r="H189" s="14" t="str">
        <f>IF($A189="","",(G189*'Assumptions'!$B$5))</f>
        <v/>
      </c>
      <c r="I189" s="14" t="str">
        <f>IF($A189="","",(D189*E189))</f>
        <v/>
      </c>
      <c r="J189" s="14" t="str">
        <f>IF($A189="","",((H189-I189)-F189))</f>
        <v/>
      </c>
      <c r="K189" s="14" t="str">
        <f>IF($A189="","",('Assumptions'!$B$3+SUMIFS('Monthly model'!$J$2:$J$201,'Monthly model'!$A$2:$A$201,("&lt;="&amp;A189))))</f>
        <v/>
      </c>
    </row>
    <row r="190" spans="1:11" x14ac:dyDescent="0.25">
      <c r="A190" s="11"/>
      <c r="B190" s="12"/>
      <c r="C190" s="13"/>
      <c r="D190" s="12"/>
      <c r="E190" s="13"/>
      <c r="F190" s="13"/>
      <c r="G190" s="14" t="str">
        <f>IF($A190="","",(B190*C190))</f>
        <v/>
      </c>
      <c r="H190" s="14" t="str">
        <f>IF($A190="","",(G190*'Assumptions'!$B$5))</f>
        <v/>
      </c>
      <c r="I190" s="14" t="str">
        <f>IF($A190="","",(D190*E190))</f>
        <v/>
      </c>
      <c r="J190" s="14" t="str">
        <f>IF($A190="","",((H190-I190)-F190))</f>
        <v/>
      </c>
      <c r="K190" s="14" t="str">
        <f>IF($A190="","",('Assumptions'!$B$3+SUMIFS('Monthly model'!$J$2:$J$201,'Monthly model'!$A$2:$A$201,("&lt;="&amp;A190))))</f>
        <v/>
      </c>
    </row>
    <row r="191" spans="1:11" x14ac:dyDescent="0.25">
      <c r="A191" s="11"/>
      <c r="B191" s="12"/>
      <c r="C191" s="13"/>
      <c r="D191" s="12"/>
      <c r="E191" s="13"/>
      <c r="F191" s="13"/>
      <c r="G191" s="14" t="str">
        <f>IF($A191="","",(B191*C191))</f>
        <v/>
      </c>
      <c r="H191" s="14" t="str">
        <f>IF($A191="","",(G191*'Assumptions'!$B$5))</f>
        <v/>
      </c>
      <c r="I191" s="14" t="str">
        <f>IF($A191="","",(D191*E191))</f>
        <v/>
      </c>
      <c r="J191" s="14" t="str">
        <f>IF($A191="","",((H191-I191)-F191))</f>
        <v/>
      </c>
      <c r="K191" s="14" t="str">
        <f>IF($A191="","",('Assumptions'!$B$3+SUMIFS('Monthly model'!$J$2:$J$201,'Monthly model'!$A$2:$A$201,("&lt;="&amp;A191))))</f>
        <v/>
      </c>
    </row>
    <row r="192" spans="1:11" x14ac:dyDescent="0.25">
      <c r="A192" s="11"/>
      <c r="B192" s="12"/>
      <c r="C192" s="13"/>
      <c r="D192" s="12"/>
      <c r="E192" s="13"/>
      <c r="F192" s="13"/>
      <c r="G192" s="14" t="str">
        <f>IF($A192="","",(B192*C192))</f>
        <v/>
      </c>
      <c r="H192" s="14" t="str">
        <f>IF($A192="","",(G192*'Assumptions'!$B$5))</f>
        <v/>
      </c>
      <c r="I192" s="14" t="str">
        <f>IF($A192="","",(D192*E192))</f>
        <v/>
      </c>
      <c r="J192" s="14" t="str">
        <f>IF($A192="","",((H192-I192)-F192))</f>
        <v/>
      </c>
      <c r="K192" s="14" t="str">
        <f>IF($A192="","",('Assumptions'!$B$3+SUMIFS('Monthly model'!$J$2:$J$201,'Monthly model'!$A$2:$A$201,("&lt;="&amp;A192))))</f>
        <v/>
      </c>
    </row>
    <row r="193" spans="1:11" x14ac:dyDescent="0.25">
      <c r="A193" s="11"/>
      <c r="B193" s="12"/>
      <c r="C193" s="13"/>
      <c r="D193" s="12"/>
      <c r="E193" s="13"/>
      <c r="F193" s="13"/>
      <c r="G193" s="14" t="str">
        <f>IF($A193="","",(B193*C193))</f>
        <v/>
      </c>
      <c r="H193" s="14" t="str">
        <f>IF($A193="","",(G193*'Assumptions'!$B$5))</f>
        <v/>
      </c>
      <c r="I193" s="14" t="str">
        <f>IF($A193="","",(D193*E193))</f>
        <v/>
      </c>
      <c r="J193" s="14" t="str">
        <f>IF($A193="","",((H193-I193)-F193))</f>
        <v/>
      </c>
      <c r="K193" s="14" t="str">
        <f>IF($A193="","",('Assumptions'!$B$3+SUMIFS('Monthly model'!$J$2:$J$201,'Monthly model'!$A$2:$A$201,("&lt;="&amp;A193))))</f>
        <v/>
      </c>
    </row>
    <row r="194" spans="1:11" x14ac:dyDescent="0.25">
      <c r="A194" s="11"/>
      <c r="B194" s="12"/>
      <c r="C194" s="13"/>
      <c r="D194" s="12"/>
      <c r="E194" s="13"/>
      <c r="F194" s="13"/>
      <c r="G194" s="14" t="str">
        <f>IF($A194="","",(B194*C194))</f>
        <v/>
      </c>
      <c r="H194" s="14" t="str">
        <f>IF($A194="","",(G194*'Assumptions'!$B$5))</f>
        <v/>
      </c>
      <c r="I194" s="14" t="str">
        <f>IF($A194="","",(D194*E194))</f>
        <v/>
      </c>
      <c r="J194" s="14" t="str">
        <f>IF($A194="","",((H194-I194)-F194))</f>
        <v/>
      </c>
      <c r="K194" s="14" t="str">
        <f>IF($A194="","",('Assumptions'!$B$3+SUMIFS('Monthly model'!$J$2:$J$201,'Monthly model'!$A$2:$A$201,("&lt;="&amp;A194))))</f>
        <v/>
      </c>
    </row>
    <row r="195" spans="1:11" x14ac:dyDescent="0.25">
      <c r="A195" s="11"/>
      <c r="B195" s="12"/>
      <c r="C195" s="13"/>
      <c r="D195" s="12"/>
      <c r="E195" s="13"/>
      <c r="F195" s="13"/>
      <c r="G195" s="14" t="str">
        <f>IF($A195="","",(B195*C195))</f>
        <v/>
      </c>
      <c r="H195" s="14" t="str">
        <f>IF($A195="","",(G195*'Assumptions'!$B$5))</f>
        <v/>
      </c>
      <c r="I195" s="14" t="str">
        <f>IF($A195="","",(D195*E195))</f>
        <v/>
      </c>
      <c r="J195" s="14" t="str">
        <f>IF($A195="","",((H195-I195)-F195))</f>
        <v/>
      </c>
      <c r="K195" s="14" t="str">
        <f>IF($A195="","",('Assumptions'!$B$3+SUMIFS('Monthly model'!$J$2:$J$201,'Monthly model'!$A$2:$A$201,("&lt;="&amp;A195))))</f>
        <v/>
      </c>
    </row>
    <row r="196" spans="1:11" x14ac:dyDescent="0.25">
      <c r="A196" s="11"/>
      <c r="B196" s="12"/>
      <c r="C196" s="13"/>
      <c r="D196" s="12"/>
      <c r="E196" s="13"/>
      <c r="F196" s="13"/>
      <c r="G196" s="14" t="str">
        <f>IF($A196="","",(B196*C196))</f>
        <v/>
      </c>
      <c r="H196" s="14" t="str">
        <f>IF($A196="","",(G196*'Assumptions'!$B$5))</f>
        <v/>
      </c>
      <c r="I196" s="14" t="str">
        <f>IF($A196="","",(D196*E196))</f>
        <v/>
      </c>
      <c r="J196" s="14" t="str">
        <f>IF($A196="","",((H196-I196)-F196))</f>
        <v/>
      </c>
      <c r="K196" s="14" t="str">
        <f>IF($A196="","",('Assumptions'!$B$3+SUMIFS('Monthly model'!$J$2:$J$201,'Monthly model'!$A$2:$A$201,("&lt;="&amp;A196))))</f>
        <v/>
      </c>
    </row>
    <row r="197" spans="1:11" x14ac:dyDescent="0.25">
      <c r="A197" s="11"/>
      <c r="B197" s="12"/>
      <c r="C197" s="13"/>
      <c r="D197" s="12"/>
      <c r="E197" s="13"/>
      <c r="F197" s="13"/>
      <c r="G197" s="14" t="str">
        <f>IF($A197="","",(B197*C197))</f>
        <v/>
      </c>
      <c r="H197" s="14" t="str">
        <f>IF($A197="","",(G197*'Assumptions'!$B$5))</f>
        <v/>
      </c>
      <c r="I197" s="14" t="str">
        <f>IF($A197="","",(D197*E197))</f>
        <v/>
      </c>
      <c r="J197" s="14" t="str">
        <f>IF($A197="","",((H197-I197)-F197))</f>
        <v/>
      </c>
      <c r="K197" s="14" t="str">
        <f>IF($A197="","",('Assumptions'!$B$3+SUMIFS('Monthly model'!$J$2:$J$201,'Monthly model'!$A$2:$A$201,("&lt;="&amp;A197))))</f>
        <v/>
      </c>
    </row>
    <row r="198" spans="1:11" x14ac:dyDescent="0.25">
      <c r="A198" s="11"/>
      <c r="B198" s="12"/>
      <c r="C198" s="13"/>
      <c r="D198" s="12"/>
      <c r="E198" s="13"/>
      <c r="F198" s="13"/>
      <c r="G198" s="14" t="str">
        <f>IF($A198="","",(B198*C198))</f>
        <v/>
      </c>
      <c r="H198" s="14" t="str">
        <f>IF($A198="","",(G198*'Assumptions'!$B$5))</f>
        <v/>
      </c>
      <c r="I198" s="14" t="str">
        <f>IF($A198="","",(D198*E198))</f>
        <v/>
      </c>
      <c r="J198" s="14" t="str">
        <f>IF($A198="","",((H198-I198)-F198))</f>
        <v/>
      </c>
      <c r="K198" s="14" t="str">
        <f>IF($A198="","",('Assumptions'!$B$3+SUMIFS('Monthly model'!$J$2:$J$201,'Monthly model'!$A$2:$A$201,("&lt;="&amp;A198))))</f>
        <v/>
      </c>
    </row>
    <row r="199" spans="1:11" x14ac:dyDescent="0.25">
      <c r="A199" s="11"/>
      <c r="B199" s="12"/>
      <c r="C199" s="13"/>
      <c r="D199" s="12"/>
      <c r="E199" s="13"/>
      <c r="F199" s="13"/>
      <c r="G199" s="14" t="str">
        <f>IF($A199="","",(B199*C199))</f>
        <v/>
      </c>
      <c r="H199" s="14" t="str">
        <f>IF($A199="","",(G199*'Assumptions'!$B$5))</f>
        <v/>
      </c>
      <c r="I199" s="14" t="str">
        <f>IF($A199="","",(D199*E199))</f>
        <v/>
      </c>
      <c r="J199" s="14" t="str">
        <f>IF($A199="","",((H199-I199)-F199))</f>
        <v/>
      </c>
      <c r="K199" s="14" t="str">
        <f>IF($A199="","",('Assumptions'!$B$3+SUMIFS('Monthly model'!$J$2:$J$201,'Monthly model'!$A$2:$A$201,("&lt;="&amp;A199))))</f>
        <v/>
      </c>
    </row>
    <row r="200" spans="1:11" x14ac:dyDescent="0.25">
      <c r="A200" s="11"/>
      <c r="B200" s="12"/>
      <c r="C200" s="13"/>
      <c r="D200" s="12"/>
      <c r="E200" s="13"/>
      <c r="F200" s="13"/>
      <c r="G200" s="14" t="str">
        <f>IF($A200="","",(B200*C200))</f>
        <v/>
      </c>
      <c r="H200" s="14" t="str">
        <f>IF($A200="","",(G200*'Assumptions'!$B$5))</f>
        <v/>
      </c>
      <c r="I200" s="14" t="str">
        <f>IF($A200="","",(D200*E200))</f>
        <v/>
      </c>
      <c r="J200" s="14" t="str">
        <f>IF($A200="","",((H200-I200)-F200))</f>
        <v/>
      </c>
      <c r="K200" s="14" t="str">
        <f>IF($A200="","",('Assumptions'!$B$3+SUMIFS('Monthly model'!$J$2:$J$201,'Monthly model'!$A$2:$A$201,("&lt;="&amp;A200))))</f>
        <v/>
      </c>
    </row>
    <row r="201" spans="1:11" x14ac:dyDescent="0.25">
      <c r="A201" s="11"/>
      <c r="B201" s="12"/>
      <c r="C201" s="13"/>
      <c r="D201" s="12"/>
      <c r="E201" s="13"/>
      <c r="F201" s="13"/>
      <c r="G201" s="14" t="str">
        <f>IF($A201="","",(B201*C201))</f>
        <v/>
      </c>
      <c r="H201" s="14" t="str">
        <f>IF($A201="","",(G201*'Assumptions'!$B$5))</f>
        <v/>
      </c>
      <c r="I201" s="14" t="str">
        <f>IF($A201="","",(D201*E201))</f>
        <v/>
      </c>
      <c r="J201" s="14" t="str">
        <f>IF($A201="","",((H201-I201)-F201))</f>
        <v/>
      </c>
      <c r="K201" s="14" t="str">
        <f>IF($A201="","",('Assumptions'!$B$3+SUMIFS('Monthly model'!$J$2:$J$201,'Monthly model'!$A$2:$A$201,("&lt;="&amp;A201))))</f>
        <v/>
      </c>
    </row>
  </sheetData>
  <autoFilter ref="A1:K1"/>
  <conditionalFormatting sqref="J2:J201">
    <cfRule type="expression" dxfId="0" priority="1">
      <formula>AND(J2&lt;&gt;"",J2&lt;0)</formula>
    </cfRule>
  </conditionalFormatting>
  <conditionalFormatting sqref="K2:K201">
    <cfRule type="expression" dxfId="1" priority="1">
      <formula>AND(K2&lt;&gt;"",K2&lt;0)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24</v>
      </c>
      <c r="B1" s="15" t="s">
        <v>25</v>
      </c>
      <c r="C1" s="15" t="s">
        <v>26</v>
      </c>
    </row>
    <row r="2" spans="1:3" x14ac:dyDescent="0.25">
      <c r="A2" s="16" t="s">
        <v>27</v>
      </c>
      <c r="B2" s="17"/>
      <c r="C2" s="17"/>
    </row>
    <row r="3" spans="1:2" x14ac:dyDescent="0.25">
      <c r="A3" t="s">
        <v>28</v>
      </c>
      <c r="B3" s="18">
        <v>250000</v>
      </c>
    </row>
    <row r="4" spans="1:3" x14ac:dyDescent="0.25">
      <c r="A4" s="16" t="s">
        <v>29</v>
      </c>
      <c r="B4" s="17"/>
      <c r="C4" s="17"/>
    </row>
    <row r="5" spans="1:3" x14ac:dyDescent="0.25">
      <c r="A5" t="s">
        <v>30</v>
      </c>
      <c r="B5" s="19">
        <v>0.72</v>
      </c>
      <c r="C5" s="20" t="s">
        <v>31</v>
      </c>
    </row>
    <row r="6" spans="1:3" x14ac:dyDescent="0.25">
      <c r="A6" s="16" t="s">
        <v>32</v>
      </c>
      <c r="B6" s="17"/>
      <c r="C6" s="17"/>
    </row>
    <row r="7" spans="1:2" x14ac:dyDescent="0.25">
      <c r="A7" t="s">
        <v>33</v>
      </c>
      <c r="B7" s="21">
        <f>SUM('Monthly model'!$G$2:$G$201)</f>
        <v>822840</v>
      </c>
    </row>
    <row r="8" spans="1:2" x14ac:dyDescent="0.25">
      <c r="A8" t="s">
        <v>34</v>
      </c>
      <c r="B8" s="21">
        <f>SUM('Monthly model'!$J$2:$J$201)</f>
        <v>-12555.200000000026</v>
      </c>
    </row>
    <row r="9" spans="1:2" x14ac:dyDescent="0.25">
      <c r="A9" t="s">
        <v>35</v>
      </c>
      <c r="B9" s="21">
        <f>MIN('Monthly model'!$K$2:$K$201)</f>
        <v>232315.19999999998</v>
      </c>
    </row>
  </sheetData>
  <dataValidations count="2">
    <dataValidation type="decimal" operator="greaterThanOrEqual" allowBlank="1" showErrorMessage="1" errorTitle="Number expected" error="Enter a number." sqref="B3">
      <formula1>-1000000000000</formula1>
    </dataValidation>
    <dataValidation type="decimal" operator="greaterThanOrEqual" allowBlank="1" showErrorMessage="1" errorTitle="Number expected" error="Enter a number." sqref="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Monthly model</vt:lpstr>
      <vt:lpstr>Assumptions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