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timate" state="visible" r:id="rId5"/>
  </sheets>
  <calcPr calcId="171027" fullCalcOnLoad="1"/>
</workbook>
</file>

<file path=xl/sharedStrings.xml><?xml version="1.0" encoding="utf-8"?>
<sst xmlns="http://schemas.openxmlformats.org/spreadsheetml/2006/main" count="43" uniqueCount="43">
  <si>
    <t>Fence Estimate Calculator</t>
  </si>
  <si>
    <t>A free fence estimate calculator: price material, posts, gates, and labor by linear foot with markup in Google Sheets or Excel.</t>
  </si>
  <si>
    <t>Quick start</t>
  </si>
  <si>
    <t>Type your numbers into the yellow cells; grey cells calculate automatically.</t>
  </si>
  <si>
    <t>Enter footage, gates and your material and labor costs for the fence type. Post count adds one end post to the spacing math.</t>
  </si>
  <si>
    <t>Price rounds up to the next $10 at your markup; check Price per linear ft against local going rates.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</si>
  <si>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</si>
  <si>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</si>
  <si>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</si>
  <si>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</si>
  <si>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</si>
  <si>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</si>
  <si>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</si>
  <si>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</si>
  <si>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</si>
  <si>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</si>
  <si>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Job</t>
  </si>
  <si>
    <t>Linear feet</t>
  </si>
  <si>
    <t>Fence type</t>
  </si>
  <si>
    <t>6' cedar privacy</t>
  </si>
  <si>
    <t>Post spacing (ft)</t>
  </si>
  <si>
    <t>Walk gates</t>
  </si>
  <si>
    <t>Drive gates</t>
  </si>
  <si>
    <t>Material costs</t>
  </si>
  <si>
    <t>Panels / pickets per ft</t>
  </si>
  <si>
    <t>Material cost per linear foot for the chosen fence.</t>
  </si>
  <si>
    <t>Post cost</t>
  </si>
  <si>
    <t>Concrete bags per post</t>
  </si>
  <si>
    <t>Concrete per bag</t>
  </si>
  <si>
    <t>Walk gate cost</t>
  </si>
  <si>
    <t>Drive gate cost</t>
  </si>
  <si>
    <t>Labor &amp; pricing</t>
  </si>
  <si>
    <t>Labor per linear ft</t>
  </si>
  <si>
    <t>Labor per gate</t>
  </si>
  <si>
    <t>Markup</t>
  </si>
  <si>
    <t>Estimate</t>
  </si>
  <si>
    <t>Posts</t>
  </si>
  <si>
    <t>Materials</t>
  </si>
  <si>
    <t>Labor</t>
  </si>
  <si>
    <t>Job cost</t>
  </si>
  <si>
    <t>Price</t>
  </si>
  <si>
    <t>Price per linear ft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</si>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</sst>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180</v>
      </c>
    </row>
    <row r="4" spans="1:2" x14ac:dyDescent="0.25">
      <c r="A4" t="s">
        <v>18</v>
      </c>
      <c r="B4" s="5" t="s">
        <v>19</v>
      </c>
    </row>
    <row r="5" spans="1:2" x14ac:dyDescent="0.25">
      <c r="A5" t="s">
        <v>20</v>
      </c>
      <c r="B5" s="13">
        <v>8</v>
      </c>
    </row>
    <row r="6" spans="1:2" x14ac:dyDescent="0.25">
      <c r="A6" t="s">
        <v>21</v>
      </c>
      <c r="B6" s="13">
        <v>1</v>
      </c>
    </row>
    <row r="7" spans="1:2" x14ac:dyDescent="0.25">
      <c r="A7" t="s">
        <v>22</v>
      </c>
      <c r="B7" s="13">
        <v>1</v>
      </c>
    </row>
    <row r="8" spans="1:3" x14ac:dyDescent="0.25">
      <c r="A8" s="11" t="s">
        <v>23</v>
      </c>
      <c r="B8" s="12"/>
      <c r="C8" s="12"/>
    </row>
    <row r="9" spans="1:3" x14ac:dyDescent="0.25">
      <c r="A9" t="s">
        <v>24</v>
      </c>
      <c r="B9" s="14">
        <v>14.5</v>
      </c>
      <c r="C9" s="15" t="s">
        <v>25</v>
      </c>
    </row>
    <row r="10" spans="1:2" x14ac:dyDescent="0.25">
      <c r="A10" t="s">
        <v>26</v>
      </c>
      <c r="B10" s="14">
        <v>22</v>
      </c>
    </row>
    <row r="11" spans="1:2" x14ac:dyDescent="0.25">
      <c r="A11" t="s">
        <v>27</v>
      </c>
      <c r="B11" s="13">
        <v>2</v>
      </c>
    </row>
    <row r="12" spans="1:2" x14ac:dyDescent="0.25">
      <c r="A12" t="s">
        <v>28</v>
      </c>
      <c r="B12" s="14">
        <v>6.5</v>
      </c>
    </row>
    <row r="13" spans="1:2" x14ac:dyDescent="0.25">
      <c r="A13" t="s">
        <v>29</v>
      </c>
      <c r="B13" s="14">
        <v>185</v>
      </c>
    </row>
    <row r="14" spans="1:2" x14ac:dyDescent="0.25">
      <c r="A14" t="s">
        <v>30</v>
      </c>
      <c r="B14" s="14">
        <v>420</v>
      </c>
    </row>
    <row r="15" spans="1:3" x14ac:dyDescent="0.25">
      <c r="A15" s="11" t="s">
        <v>31</v>
      </c>
      <c r="B15" s="12"/>
      <c r="C15" s="12"/>
    </row>
    <row r="16" spans="1:2" x14ac:dyDescent="0.25">
      <c r="A16" t="s">
        <v>32</v>
      </c>
      <c r="B16" s="14">
        <v>9</v>
      </c>
    </row>
    <row r="17" spans="1:2" x14ac:dyDescent="0.25">
      <c r="A17" t="s">
        <v>33</v>
      </c>
      <c r="B17" s="14">
        <v>120</v>
      </c>
    </row>
    <row r="18" spans="1:2" x14ac:dyDescent="0.25">
      <c r="A18" t="s">
        <v>34</v>
      </c>
      <c r="B18" s="16">
        <v>0.35</v>
      </c>
    </row>
    <row r="19" spans="1:3" x14ac:dyDescent="0.25">
      <c r="A19" s="11" t="s">
        <v>35</v>
      </c>
      <c r="B19" s="12"/>
      <c r="C19" s="12"/>
    </row>
    <row r="20" spans="1:2" x14ac:dyDescent="0.25">
      <c r="A20" t="s">
        <v>36</v>
      </c>
      <c r="B20" s="17">
        <f>(ROUNDUP(('Estimate'!$B$3/'Estimate'!$B$5),0)+1)</f>
        <v>24</v>
      </c>
    </row>
    <row r="21" spans="1:2" x14ac:dyDescent="0.25">
      <c r="A21" t="s">
        <v>37</v>
      </c>
      <c r="B21" s="18">
        <f>(((('Estimate'!$B$3*'Estimate'!$B$9)+('Estimate'!$B$20*('Estimate'!$B$10+('Estimate'!$B$11*'Estimate'!$B$12))))+('Estimate'!$B$6*'Estimate'!$B$13))+('Estimate'!$B$7*'Estimate'!$B$14))</f>
        <v>4055</v>
      </c>
    </row>
    <row r="22" spans="1:2" x14ac:dyDescent="0.25">
      <c r="A22" t="s">
        <v>38</v>
      </c>
      <c r="B22" s="18">
        <f>(('Estimate'!$B$3*'Estimate'!$B$16)+(('Estimate'!$B$6+'Estimate'!$B$7)*'Estimate'!$B$17))</f>
        <v>1860</v>
      </c>
    </row>
    <row r="23" spans="1:2" x14ac:dyDescent="0.25">
      <c r="A23" t="s">
        <v>39</v>
      </c>
      <c r="B23" s="18">
        <f>('Estimate'!$B$21+'Estimate'!$B$22)</f>
        <v>5915</v>
      </c>
    </row>
    <row r="24" spans="1:2" x14ac:dyDescent="0.25">
      <c r="A24" t="s">
        <v>40</v>
      </c>
      <c r="B24" s="18">
        <f>CEILING(('Estimate'!$B$23*(1+'Estimate'!$B$18)),10)</f>
        <v>7990</v>
      </c>
    </row>
    <row r="25" spans="1:2" x14ac:dyDescent="0.25">
      <c r="A25" t="s">
        <v>41</v>
      </c>
      <c r="B25" s="18">
        <f>IFERROR(('Estimate'!$B$24/'Estimate'!$B$3),0)</f>
        <v>44.388888888888886</v>
      </c>
    </row>
    <row r="26" spans="1:2" x14ac:dyDescent="0.25">
      <c r="A26" t="s">
        <v>42</v>
      </c>
      <c r="B26" s="19">
        <f>IFERROR((('Estimate'!$B$24-'Estimate'!$B$23)/'Estimate'!$B$24),0)</f>
        <v>0.2596996245306633</v>
      </c>
    </row>
  </sheetData>
  <dataValidations count="6">
    <dataValidation type="decimal" operator="greaterThanOrEqual" allowBlank="1" showErrorMessage="1" errorTitle="Number expected" error="Enter a number." sqref="B10:B14">
      <formula1>-1000000000000</formula1>
    </dataValidation>
    <dataValidation type="decimal" operator="greaterThanOrEqual" allowBlank="1" showErrorMessage="1" errorTitle="Number expected" error="Enter a number." sqref="B16:B18">
      <formula1>-1000000000000</formula1>
    </dataValidation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6' cedar privacy, 4' vinyl picket, 6' chain link, 4' aluminum" sqref="B4">
      <formula1>"6' cedar privacy,4' vinyl picket,6' chain link,4' aluminum"</formula1>
    </dataValidation>
    <dataValidation type="decimal" operator="greaterThanOrEqual" allowBlank="1" showErrorMessage="1" errorTitle="Number expected" error="Enter a number." sqref="B5:B7">
      <formula1>-1000000000000</formula1>
    </dataValidation>
    <dataValidation type="decimal" operator="greaterThanOrEqual" allowBlank="1" showErrorMessage="1" errorTitle="Number expected" error="Enter a number." sqref="B9:B1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