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edger" state="visible" r:id="rId5"/>
    <sheet sheetId="3" name="Accounts" state="visible" r:id="rId6"/>
  </sheets>
  <calcPr calcId="171027" fullCalcOnLoad="1"/>
</workbook>
</file>

<file path=xl/sharedStrings.xml><?xml version="1.0" encoding="utf-8"?>
<sst xmlns="http://schemas.openxmlformats.org/spreadsheetml/2006/main" count="59" uniqueCount="52">
  <si>
    <t>Feed Store Charge Account Log</t>
  </si>
  <si>
    <t>A free charge account log for feed stores: track customer charges, payments, and balances with past-due flags in Sheets or Excel.</t>
  </si>
  <si>
    <t>Quick start</t>
  </si>
  <si>
    <t>Open the Ledger tab and replace the sample rows with your own — one row per entry. Formulas fill in automatically for new rows.</t>
  </si>
  <si>
    <t>Log every charge ticket and payment; Customer balance is a running total for that customer.</t>
  </si>
  <si>
    <t>Send statements monthly; set Terms to match your credit policy.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</si>
  <si>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</si>
  <si>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</si>
  <si>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</si>
  <si>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</si>
  <si>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</si>
  <si>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</si>
  <si>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</si>
  <si>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</si>
  <si>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Customer</t>
  </si>
  <si>
    <t>Type</t>
  </si>
  <si>
    <t>Ticket / check #</t>
  </si>
  <si>
    <t>Description</t>
  </si>
  <si>
    <t>Amount</t>
  </si>
  <si>
    <t>Due</t>
  </si>
  <si>
    <t>Signed amount</t>
  </si>
  <si>
    <t>Customer balance</t>
  </si>
  <si>
    <t>Miller Farm</t>
  </si>
  <si>
    <t>Charge</t>
  </si>
  <si>
    <t>T-4410</t>
  </si>
  <si>
    <t>Layer pellets 50 lb x 10, scratch x 4</t>
  </si>
  <si>
    <t>Two Oaks Stable</t>
  </si>
  <si>
    <t>T-4425</t>
  </si>
  <si>
    <t>Timothy hay 40 bales, sweet feed x 6</t>
  </si>
  <si>
    <t>Payment</t>
  </si>
  <si>
    <t>CK-1180</t>
  </si>
  <si>
    <t>Check</t>
  </si>
  <si>
    <t>T-4502</t>
  </si>
  <si>
    <t>Shavings x 20</t>
  </si>
  <si>
    <t>J. Ramirez</t>
  </si>
  <si>
    <t>T-4561</t>
  </si>
  <si>
    <t>Goat feed x 4, mineral</t>
  </si>
  <si>
    <t>CK-0771</t>
  </si>
  <si>
    <t>Partial payment</t>
  </si>
  <si>
    <t>Item</t>
  </si>
  <si>
    <t>Value</t>
  </si>
  <si>
    <t>Notes</t>
  </si>
  <si>
    <t>Terms</t>
  </si>
  <si>
    <t>Terms (days)</t>
  </si>
  <si>
    <t>Net 30 is common for farm accounts.</t>
  </si>
  <si>
    <t>Balances</t>
  </si>
  <si>
    <t>Miller Farm balance</t>
  </si>
  <si>
    <t>Two Oaks Stable balance</t>
  </si>
  <si>
    <t>J. Ramirez balance</t>
  </si>
  <si>
    <t>Collections</t>
  </si>
  <si>
    <t>Charges older than terms</t>
  </si>
  <si>
    <t>Payments are not matched to tickets; compare with each balance.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</si>
</sst>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0" fontId="6" fillId="0" borderId="0" xfId="0" applyFont="1" applyAlignment="1">
      <alignment wrapText="1"/>
    </xf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16" customWidth="1"/>
    <col min="4" max="5" width="24" customWidth="1"/>
    <col min="6" max="7" width="14" customWidth="1"/>
    <col min="8" max="8" width="16" customWidth="1"/>
    <col min="9" max="9" width="19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s="11">
        <v>46263</v>
      </c>
      <c r="B2" t="s">
        <v>22</v>
      </c>
      <c r="C2" t="s">
        <v>23</v>
      </c>
      <c r="D2" t="s">
        <v>24</v>
      </c>
      <c r="E2" t="s">
        <v>25</v>
      </c>
      <c r="F2" s="12">
        <v>212</v>
      </c>
      <c r="G2" s="13">
        <f>IF($A2="","",IF((C2="Charge"),(A2+'Accounts'!$B$3),""))</f>
        <v>46293</v>
      </c>
      <c r="H2" s="14">
        <f>IF($A2="","",IF((C2="Payment"),-F2,F2))</f>
        <v>212</v>
      </c>
      <c r="I2" s="14">
        <f>IF($A2="","",SUMIFS('Ledger'!$H$2:$H$201,'Ledger'!$B$2:$B$201,B2,'Ledger'!$A$2:$A$201,("&lt;="&amp;A2)))</f>
        <v>212</v>
      </c>
    </row>
    <row r="3" spans="1:9" x14ac:dyDescent="0.25">
      <c r="A3" s="11">
        <v>46268</v>
      </c>
      <c r="B3" t="s">
        <v>26</v>
      </c>
      <c r="C3" t="s">
        <v>23</v>
      </c>
      <c r="D3" t="s">
        <v>27</v>
      </c>
      <c r="E3" t="s">
        <v>28</v>
      </c>
      <c r="F3" s="12">
        <v>618</v>
      </c>
      <c r="G3" s="13">
        <f>IF($A3="","",IF((C3="Charge"),(A3+'Accounts'!$B$3),""))</f>
        <v>46298</v>
      </c>
      <c r="H3" s="14">
        <f>IF($A3="","",IF((C3="Payment"),-F3,F3))</f>
        <v>618</v>
      </c>
      <c r="I3" s="14">
        <f>IF($A3="","",SUMIFS('Ledger'!$H$2:$H$201,'Ledger'!$B$2:$B$201,B3,'Ledger'!$A$2:$A$201,("&lt;="&amp;A3)))</f>
        <v>618</v>
      </c>
    </row>
    <row r="4" spans="1:9" x14ac:dyDescent="0.25">
      <c r="A4" s="11">
        <v>46278</v>
      </c>
      <c r="B4" t="s">
        <v>22</v>
      </c>
      <c r="C4" t="s">
        <v>29</v>
      </c>
      <c r="D4" t="s">
        <v>30</v>
      </c>
      <c r="E4" t="s">
        <v>31</v>
      </c>
      <c r="F4" s="12">
        <v>212</v>
      </c>
      <c r="G4" s="13" t="str">
        <f>IF($A4="","",IF((C4="Charge"),(A4+'Accounts'!$B$3),""))</f>
        <v/>
      </c>
      <c r="H4" s="14">
        <f>IF($A4="","",IF((C4="Payment"),-F4,F4))</f>
        <v>-212</v>
      </c>
      <c r="I4" s="14">
        <f>IF($A4="","",SUMIFS('Ledger'!$H$2:$H$201,'Ledger'!$B$2:$B$201,B4,'Ledger'!$A$2:$A$201,("&lt;="&amp;A4)))</f>
        <v>0</v>
      </c>
    </row>
    <row r="5" spans="1:9" x14ac:dyDescent="0.25">
      <c r="A5" s="11">
        <v>46288</v>
      </c>
      <c r="B5" t="s">
        <v>26</v>
      </c>
      <c r="C5" t="s">
        <v>23</v>
      </c>
      <c r="D5" t="s">
        <v>32</v>
      </c>
      <c r="E5" t="s">
        <v>33</v>
      </c>
      <c r="F5" s="12">
        <v>150</v>
      </c>
      <c r="G5" s="13">
        <f>IF($A5="","",IF((C5="Charge"),(A5+'Accounts'!$B$3),""))</f>
        <v>46318</v>
      </c>
      <c r="H5" s="14">
        <f>IF($A5="","",IF((C5="Payment"),-F5,F5))</f>
        <v>150</v>
      </c>
      <c r="I5" s="14">
        <f>IF($A5="","",SUMIFS('Ledger'!$H$2:$H$201,'Ledger'!$B$2:$B$201,B5,'Ledger'!$A$2:$A$201,("&lt;="&amp;A5)))</f>
        <v>768</v>
      </c>
    </row>
    <row r="6" spans="1:9" x14ac:dyDescent="0.25">
      <c r="A6" s="11">
        <v>46296</v>
      </c>
      <c r="B6" t="s">
        <v>34</v>
      </c>
      <c r="C6" t="s">
        <v>23</v>
      </c>
      <c r="D6" t="s">
        <v>35</v>
      </c>
      <c r="E6" t="s">
        <v>36</v>
      </c>
      <c r="F6" s="12">
        <v>96</v>
      </c>
      <c r="G6" s="13">
        <f>IF($A6="","",IF((C6="Charge"),(A6+'Accounts'!$B$3),""))</f>
        <v>46326</v>
      </c>
      <c r="H6" s="14">
        <f>IF($A6="","",IF((C6="Payment"),-F6,F6))</f>
        <v>96</v>
      </c>
      <c r="I6" s="14">
        <f>IF($A6="","",SUMIFS('Ledger'!$H$2:$H$201,'Ledger'!$B$2:$B$201,B6,'Ledger'!$A$2:$A$201,("&lt;="&amp;A6)))</f>
        <v>96</v>
      </c>
    </row>
    <row r="7" spans="1:9" x14ac:dyDescent="0.25">
      <c r="A7" s="11">
        <v>46303</v>
      </c>
      <c r="B7" t="s">
        <v>26</v>
      </c>
      <c r="C7" t="s">
        <v>29</v>
      </c>
      <c r="D7" t="s">
        <v>37</v>
      </c>
      <c r="E7" t="s">
        <v>38</v>
      </c>
      <c r="F7" s="12">
        <v>400</v>
      </c>
      <c r="G7" s="13" t="str">
        <f>IF($A7="","",IF((C7="Charge"),(A7+'Accounts'!$B$3),""))</f>
        <v/>
      </c>
      <c r="H7" s="14">
        <f>IF($A7="","",IF((C7="Payment"),-F7,F7))</f>
        <v>-400</v>
      </c>
      <c r="I7" s="14">
        <f>IF($A7="","",SUMIFS('Ledger'!$H$2:$H$201,'Ledger'!$B$2:$B$201,B7,'Ledger'!$A$2:$A$201,("&lt;="&amp;A7)))</f>
        <v>368</v>
      </c>
    </row>
    <row r="8" spans="1:9" x14ac:dyDescent="0.25">
      <c r="A8" s="11"/>
      <c r="F8" s="12"/>
      <c r="G8" s="13" t="str">
        <f>IF($A8="","",IF((C8="Charge"),(A8+'Accounts'!$B$3),""))</f>
        <v/>
      </c>
      <c r="H8" s="14" t="str">
        <f>IF($A8="","",IF((C8="Payment"),-F8,F8))</f>
        <v/>
      </c>
      <c r="I8" s="14" t="str">
        <f>IF($A8="","",SUMIFS('Ledger'!$H$2:$H$201,'Ledger'!$B$2:$B$201,B8,'Ledger'!$A$2:$A$201,("&lt;="&amp;A8)))</f>
        <v/>
      </c>
    </row>
    <row r="9" spans="1:9" x14ac:dyDescent="0.25">
      <c r="A9" s="11"/>
      <c r="F9" s="12"/>
      <c r="G9" s="13" t="str">
        <f>IF($A9="","",IF((C9="Charge"),(A9+'Accounts'!$B$3),""))</f>
        <v/>
      </c>
      <c r="H9" s="14" t="str">
        <f>IF($A9="","",IF((C9="Payment"),-F9,F9))</f>
        <v/>
      </c>
      <c r="I9" s="14" t="str">
        <f>IF($A9="","",SUMIFS('Ledger'!$H$2:$H$201,'Ledger'!$B$2:$B$201,B9,'Ledger'!$A$2:$A$201,("&lt;="&amp;A9)))</f>
        <v/>
      </c>
    </row>
    <row r="10" spans="1:9" x14ac:dyDescent="0.25">
      <c r="A10" s="11"/>
      <c r="F10" s="12"/>
      <c r="G10" s="13" t="str">
        <f>IF($A10="","",IF((C10="Charge"),(A10+'Accounts'!$B$3),""))</f>
        <v/>
      </c>
      <c r="H10" s="14" t="str">
        <f>IF($A10="","",IF((C10="Payment"),-F10,F10))</f>
        <v/>
      </c>
      <c r="I10" s="14" t="str">
        <f>IF($A10="","",SUMIFS('Ledger'!$H$2:$H$201,'Ledger'!$B$2:$B$201,B10,'Ledger'!$A$2:$A$201,("&lt;="&amp;A10)))</f>
        <v/>
      </c>
    </row>
    <row r="11" spans="1:9" x14ac:dyDescent="0.25">
      <c r="A11" s="11"/>
      <c r="F11" s="12"/>
      <c r="G11" s="13" t="str">
        <f>IF($A11="","",IF((C11="Charge"),(A11+'Accounts'!$B$3),""))</f>
        <v/>
      </c>
      <c r="H11" s="14" t="str">
        <f>IF($A11="","",IF((C11="Payment"),-F11,F11))</f>
        <v/>
      </c>
      <c r="I11" s="14" t="str">
        <f>IF($A11="","",SUMIFS('Ledger'!$H$2:$H$201,'Ledger'!$B$2:$B$201,B11,'Ledger'!$A$2:$A$201,("&lt;="&amp;A11)))</f>
        <v/>
      </c>
    </row>
    <row r="12" spans="1:9" x14ac:dyDescent="0.25">
      <c r="A12" s="11"/>
      <c r="F12" s="12"/>
      <c r="G12" s="13" t="str">
        <f>IF($A12="","",IF((C12="Charge"),(A12+'Accounts'!$B$3),""))</f>
        <v/>
      </c>
      <c r="H12" s="14" t="str">
        <f>IF($A12="","",IF((C12="Payment"),-F12,F12))</f>
        <v/>
      </c>
      <c r="I12" s="14" t="str">
        <f>IF($A12="","",SUMIFS('Ledger'!$H$2:$H$201,'Ledger'!$B$2:$B$201,B12,'Ledger'!$A$2:$A$201,("&lt;="&amp;A12)))</f>
        <v/>
      </c>
    </row>
    <row r="13" spans="1:9" x14ac:dyDescent="0.25">
      <c r="A13" s="11"/>
      <c r="F13" s="12"/>
      <c r="G13" s="13" t="str">
        <f>IF($A13="","",IF((C13="Charge"),(A13+'Accounts'!$B$3),""))</f>
        <v/>
      </c>
      <c r="H13" s="14" t="str">
        <f>IF($A13="","",IF((C13="Payment"),-F13,F13))</f>
        <v/>
      </c>
      <c r="I13" s="14" t="str">
        <f>IF($A13="","",SUMIFS('Ledger'!$H$2:$H$201,'Ledger'!$B$2:$B$201,B13,'Ledger'!$A$2:$A$201,("&lt;="&amp;A13)))</f>
        <v/>
      </c>
    </row>
    <row r="14" spans="1:9" x14ac:dyDescent="0.25">
      <c r="A14" s="11"/>
      <c r="F14" s="12"/>
      <c r="G14" s="13" t="str">
        <f>IF($A14="","",IF((C14="Charge"),(A14+'Accounts'!$B$3),""))</f>
        <v/>
      </c>
      <c r="H14" s="14" t="str">
        <f>IF($A14="","",IF((C14="Payment"),-F14,F14))</f>
        <v/>
      </c>
      <c r="I14" s="14" t="str">
        <f>IF($A14="","",SUMIFS('Ledger'!$H$2:$H$201,'Ledger'!$B$2:$B$201,B14,'Ledger'!$A$2:$A$201,("&lt;="&amp;A14)))</f>
        <v/>
      </c>
    </row>
    <row r="15" spans="1:9" x14ac:dyDescent="0.25">
      <c r="A15" s="11"/>
      <c r="F15" s="12"/>
      <c r="G15" s="13" t="str">
        <f>IF($A15="","",IF((C15="Charge"),(A15+'Accounts'!$B$3),""))</f>
        <v/>
      </c>
      <c r="H15" s="14" t="str">
        <f>IF($A15="","",IF((C15="Payment"),-F15,F15))</f>
        <v/>
      </c>
      <c r="I15" s="14" t="str">
        <f>IF($A15="","",SUMIFS('Ledger'!$H$2:$H$201,'Ledger'!$B$2:$B$201,B15,'Ledger'!$A$2:$A$201,("&lt;="&amp;A15)))</f>
        <v/>
      </c>
    </row>
    <row r="16" spans="1:9" x14ac:dyDescent="0.25">
      <c r="A16" s="11"/>
      <c r="F16" s="12"/>
      <c r="G16" s="13" t="str">
        <f>IF($A16="","",IF((C16="Charge"),(A16+'Accounts'!$B$3),""))</f>
        <v/>
      </c>
      <c r="H16" s="14" t="str">
        <f>IF($A16="","",IF((C16="Payment"),-F16,F16))</f>
        <v/>
      </c>
      <c r="I16" s="14" t="str">
        <f>IF($A16="","",SUMIFS('Ledger'!$H$2:$H$201,'Ledger'!$B$2:$B$201,B16,'Ledger'!$A$2:$A$201,("&lt;="&amp;A16)))</f>
        <v/>
      </c>
    </row>
    <row r="17" spans="1:9" x14ac:dyDescent="0.25">
      <c r="A17" s="11"/>
      <c r="F17" s="12"/>
      <c r="G17" s="13" t="str">
        <f>IF($A17="","",IF((C17="Charge"),(A17+'Accounts'!$B$3),""))</f>
        <v/>
      </c>
      <c r="H17" s="14" t="str">
        <f>IF($A17="","",IF((C17="Payment"),-F17,F17))</f>
        <v/>
      </c>
      <c r="I17" s="14" t="str">
        <f>IF($A17="","",SUMIFS('Ledger'!$H$2:$H$201,'Ledger'!$B$2:$B$201,B17,'Ledger'!$A$2:$A$201,("&lt;="&amp;A17)))</f>
        <v/>
      </c>
    </row>
    <row r="18" spans="1:9" x14ac:dyDescent="0.25">
      <c r="A18" s="11"/>
      <c r="F18" s="12"/>
      <c r="G18" s="13" t="str">
        <f>IF($A18="","",IF((C18="Charge"),(A18+'Accounts'!$B$3),""))</f>
        <v/>
      </c>
      <c r="H18" s="14" t="str">
        <f>IF($A18="","",IF((C18="Payment"),-F18,F18))</f>
        <v/>
      </c>
      <c r="I18" s="14" t="str">
        <f>IF($A18="","",SUMIFS('Ledger'!$H$2:$H$201,'Ledger'!$B$2:$B$201,B18,'Ledger'!$A$2:$A$201,("&lt;="&amp;A18)))</f>
        <v/>
      </c>
    </row>
    <row r="19" spans="1:9" x14ac:dyDescent="0.25">
      <c r="A19" s="11"/>
      <c r="F19" s="12"/>
      <c r="G19" s="13" t="str">
        <f>IF($A19="","",IF((C19="Charge"),(A19+'Accounts'!$B$3),""))</f>
        <v/>
      </c>
      <c r="H19" s="14" t="str">
        <f>IF($A19="","",IF((C19="Payment"),-F19,F19))</f>
        <v/>
      </c>
      <c r="I19" s="14" t="str">
        <f>IF($A19="","",SUMIFS('Ledger'!$H$2:$H$201,'Ledger'!$B$2:$B$201,B19,'Ledger'!$A$2:$A$201,("&lt;="&amp;A19)))</f>
        <v/>
      </c>
    </row>
    <row r="20" spans="1:9" x14ac:dyDescent="0.25">
      <c r="A20" s="11"/>
      <c r="F20" s="12"/>
      <c r="G20" s="13" t="str">
        <f>IF($A20="","",IF((C20="Charge"),(A20+'Accounts'!$B$3),""))</f>
        <v/>
      </c>
      <c r="H20" s="14" t="str">
        <f>IF($A20="","",IF((C20="Payment"),-F20,F20))</f>
        <v/>
      </c>
      <c r="I20" s="14" t="str">
        <f>IF($A20="","",SUMIFS('Ledger'!$H$2:$H$201,'Ledger'!$B$2:$B$201,B20,'Ledger'!$A$2:$A$201,("&lt;="&amp;A20)))</f>
        <v/>
      </c>
    </row>
    <row r="21" spans="1:9" x14ac:dyDescent="0.25">
      <c r="A21" s="11"/>
      <c r="F21" s="12"/>
      <c r="G21" s="13" t="str">
        <f>IF($A21="","",IF((C21="Charge"),(A21+'Accounts'!$B$3),""))</f>
        <v/>
      </c>
      <c r="H21" s="14" t="str">
        <f>IF($A21="","",IF((C21="Payment"),-F21,F21))</f>
        <v/>
      </c>
      <c r="I21" s="14" t="str">
        <f>IF($A21="","",SUMIFS('Ledger'!$H$2:$H$201,'Ledger'!$B$2:$B$201,B21,'Ledger'!$A$2:$A$201,("&lt;="&amp;A21)))</f>
        <v/>
      </c>
    </row>
    <row r="22" spans="1:9" x14ac:dyDescent="0.25">
      <c r="A22" s="11"/>
      <c r="F22" s="12"/>
      <c r="G22" s="13" t="str">
        <f>IF($A22="","",IF((C22="Charge"),(A22+'Accounts'!$B$3),""))</f>
        <v/>
      </c>
      <c r="H22" s="14" t="str">
        <f>IF($A22="","",IF((C22="Payment"),-F22,F22))</f>
        <v/>
      </c>
      <c r="I22" s="14" t="str">
        <f>IF($A22="","",SUMIFS('Ledger'!$H$2:$H$201,'Ledger'!$B$2:$B$201,B22,'Ledger'!$A$2:$A$201,("&lt;="&amp;A22)))</f>
        <v/>
      </c>
    </row>
    <row r="23" spans="1:9" x14ac:dyDescent="0.25">
      <c r="A23" s="11"/>
      <c r="F23" s="12"/>
      <c r="G23" s="13" t="str">
        <f>IF($A23="","",IF((C23="Charge"),(A23+'Accounts'!$B$3),""))</f>
        <v/>
      </c>
      <c r="H23" s="14" t="str">
        <f>IF($A23="","",IF((C23="Payment"),-F23,F23))</f>
        <v/>
      </c>
      <c r="I23" s="14" t="str">
        <f>IF($A23="","",SUMIFS('Ledger'!$H$2:$H$201,'Ledger'!$B$2:$B$201,B23,'Ledger'!$A$2:$A$201,("&lt;="&amp;A23)))</f>
        <v/>
      </c>
    </row>
    <row r="24" spans="1:9" x14ac:dyDescent="0.25">
      <c r="A24" s="11"/>
      <c r="F24" s="12"/>
      <c r="G24" s="13" t="str">
        <f>IF($A24="","",IF((C24="Charge"),(A24+'Accounts'!$B$3),""))</f>
        <v/>
      </c>
      <c r="H24" s="14" t="str">
        <f>IF($A24="","",IF((C24="Payment"),-F24,F24))</f>
        <v/>
      </c>
      <c r="I24" s="14" t="str">
        <f>IF($A24="","",SUMIFS('Ledger'!$H$2:$H$201,'Ledger'!$B$2:$B$201,B24,'Ledger'!$A$2:$A$201,("&lt;="&amp;A24)))</f>
        <v/>
      </c>
    </row>
    <row r="25" spans="1:9" x14ac:dyDescent="0.25">
      <c r="A25" s="11"/>
      <c r="F25" s="12"/>
      <c r="G25" s="13" t="str">
        <f>IF($A25="","",IF((C25="Charge"),(A25+'Accounts'!$B$3),""))</f>
        <v/>
      </c>
      <c r="H25" s="14" t="str">
        <f>IF($A25="","",IF((C25="Payment"),-F25,F25))</f>
        <v/>
      </c>
      <c r="I25" s="14" t="str">
        <f>IF($A25="","",SUMIFS('Ledger'!$H$2:$H$201,'Ledger'!$B$2:$B$201,B25,'Ledger'!$A$2:$A$201,("&lt;="&amp;A25)))</f>
        <v/>
      </c>
    </row>
    <row r="26" spans="1:9" x14ac:dyDescent="0.25">
      <c r="A26" s="11"/>
      <c r="F26" s="12"/>
      <c r="G26" s="13" t="str">
        <f>IF($A26="","",IF((C26="Charge"),(A26+'Accounts'!$B$3),""))</f>
        <v/>
      </c>
      <c r="H26" s="14" t="str">
        <f>IF($A26="","",IF((C26="Payment"),-F26,F26))</f>
        <v/>
      </c>
      <c r="I26" s="14" t="str">
        <f>IF($A26="","",SUMIFS('Ledger'!$H$2:$H$201,'Ledger'!$B$2:$B$201,B26,'Ledger'!$A$2:$A$201,("&lt;="&amp;A26)))</f>
        <v/>
      </c>
    </row>
    <row r="27" spans="1:9" x14ac:dyDescent="0.25">
      <c r="A27" s="11"/>
      <c r="F27" s="12"/>
      <c r="G27" s="13" t="str">
        <f>IF($A27="","",IF((C27="Charge"),(A27+'Accounts'!$B$3),""))</f>
        <v/>
      </c>
      <c r="H27" s="14" t="str">
        <f>IF($A27="","",IF((C27="Payment"),-F27,F27))</f>
        <v/>
      </c>
      <c r="I27" s="14" t="str">
        <f>IF($A27="","",SUMIFS('Ledger'!$H$2:$H$201,'Ledger'!$B$2:$B$201,B27,'Ledger'!$A$2:$A$201,("&lt;="&amp;A27)))</f>
        <v/>
      </c>
    </row>
    <row r="28" spans="1:9" x14ac:dyDescent="0.25">
      <c r="A28" s="11"/>
      <c r="F28" s="12"/>
      <c r="G28" s="13" t="str">
        <f>IF($A28="","",IF((C28="Charge"),(A28+'Accounts'!$B$3),""))</f>
        <v/>
      </c>
      <c r="H28" s="14" t="str">
        <f>IF($A28="","",IF((C28="Payment"),-F28,F28))</f>
        <v/>
      </c>
      <c r="I28" s="14" t="str">
        <f>IF($A28="","",SUMIFS('Ledger'!$H$2:$H$201,'Ledger'!$B$2:$B$201,B28,'Ledger'!$A$2:$A$201,("&lt;="&amp;A28)))</f>
        <v/>
      </c>
    </row>
    <row r="29" spans="1:9" x14ac:dyDescent="0.25">
      <c r="A29" s="11"/>
      <c r="F29" s="12"/>
      <c r="G29" s="13" t="str">
        <f>IF($A29="","",IF((C29="Charge"),(A29+'Accounts'!$B$3),""))</f>
        <v/>
      </c>
      <c r="H29" s="14" t="str">
        <f>IF($A29="","",IF((C29="Payment"),-F29,F29))</f>
        <v/>
      </c>
      <c r="I29" s="14" t="str">
        <f>IF($A29="","",SUMIFS('Ledger'!$H$2:$H$201,'Ledger'!$B$2:$B$201,B29,'Ledger'!$A$2:$A$201,("&lt;="&amp;A29)))</f>
        <v/>
      </c>
    </row>
    <row r="30" spans="1:9" x14ac:dyDescent="0.25">
      <c r="A30" s="11"/>
      <c r="F30" s="12"/>
      <c r="G30" s="13" t="str">
        <f>IF($A30="","",IF((C30="Charge"),(A30+'Accounts'!$B$3),""))</f>
        <v/>
      </c>
      <c r="H30" s="14" t="str">
        <f>IF($A30="","",IF((C30="Payment"),-F30,F30))</f>
        <v/>
      </c>
      <c r="I30" s="14" t="str">
        <f>IF($A30="","",SUMIFS('Ledger'!$H$2:$H$201,'Ledger'!$B$2:$B$201,B30,'Ledger'!$A$2:$A$201,("&lt;="&amp;A30)))</f>
        <v/>
      </c>
    </row>
    <row r="31" spans="1:9" x14ac:dyDescent="0.25">
      <c r="A31" s="11"/>
      <c r="F31" s="12"/>
      <c r="G31" s="13" t="str">
        <f>IF($A31="","",IF((C31="Charge"),(A31+'Accounts'!$B$3),""))</f>
        <v/>
      </c>
      <c r="H31" s="14" t="str">
        <f>IF($A31="","",IF((C31="Payment"),-F31,F31))</f>
        <v/>
      </c>
      <c r="I31" s="14" t="str">
        <f>IF($A31="","",SUMIFS('Ledger'!$H$2:$H$201,'Ledger'!$B$2:$B$201,B31,'Ledger'!$A$2:$A$201,("&lt;="&amp;A31)))</f>
        <v/>
      </c>
    </row>
    <row r="32" spans="1:9" x14ac:dyDescent="0.25">
      <c r="A32" s="11"/>
      <c r="F32" s="12"/>
      <c r="G32" s="13" t="str">
        <f>IF($A32="","",IF((C32="Charge"),(A32+'Accounts'!$B$3),""))</f>
        <v/>
      </c>
      <c r="H32" s="14" t="str">
        <f>IF($A32="","",IF((C32="Payment"),-F32,F32))</f>
        <v/>
      </c>
      <c r="I32" s="14" t="str">
        <f>IF($A32="","",SUMIFS('Ledger'!$H$2:$H$201,'Ledger'!$B$2:$B$201,B32,'Ledger'!$A$2:$A$201,("&lt;="&amp;A32)))</f>
        <v/>
      </c>
    </row>
    <row r="33" spans="1:9" x14ac:dyDescent="0.25">
      <c r="A33" s="11"/>
      <c r="F33" s="12"/>
      <c r="G33" s="13" t="str">
        <f>IF($A33="","",IF((C33="Charge"),(A33+'Accounts'!$B$3),""))</f>
        <v/>
      </c>
      <c r="H33" s="14" t="str">
        <f>IF($A33="","",IF((C33="Payment"),-F33,F33))</f>
        <v/>
      </c>
      <c r="I33" s="14" t="str">
        <f>IF($A33="","",SUMIFS('Ledger'!$H$2:$H$201,'Ledger'!$B$2:$B$201,B33,'Ledger'!$A$2:$A$201,("&lt;="&amp;A33)))</f>
        <v/>
      </c>
    </row>
    <row r="34" spans="1:9" x14ac:dyDescent="0.25">
      <c r="A34" s="11"/>
      <c r="F34" s="12"/>
      <c r="G34" s="13" t="str">
        <f>IF($A34="","",IF((C34="Charge"),(A34+'Accounts'!$B$3),""))</f>
        <v/>
      </c>
      <c r="H34" s="14" t="str">
        <f>IF($A34="","",IF((C34="Payment"),-F34,F34))</f>
        <v/>
      </c>
      <c r="I34" s="14" t="str">
        <f>IF($A34="","",SUMIFS('Ledger'!$H$2:$H$201,'Ledger'!$B$2:$B$201,B34,'Ledger'!$A$2:$A$201,("&lt;="&amp;A34)))</f>
        <v/>
      </c>
    </row>
    <row r="35" spans="1:9" x14ac:dyDescent="0.25">
      <c r="A35" s="11"/>
      <c r="F35" s="12"/>
      <c r="G35" s="13" t="str">
        <f>IF($A35="","",IF((C35="Charge"),(A35+'Accounts'!$B$3),""))</f>
        <v/>
      </c>
      <c r="H35" s="14" t="str">
        <f>IF($A35="","",IF((C35="Payment"),-F35,F35))</f>
        <v/>
      </c>
      <c r="I35" s="14" t="str">
        <f>IF($A35="","",SUMIFS('Ledger'!$H$2:$H$201,'Ledger'!$B$2:$B$201,B35,'Ledger'!$A$2:$A$201,("&lt;="&amp;A35)))</f>
        <v/>
      </c>
    </row>
    <row r="36" spans="1:9" x14ac:dyDescent="0.25">
      <c r="A36" s="11"/>
      <c r="F36" s="12"/>
      <c r="G36" s="13" t="str">
        <f>IF($A36="","",IF((C36="Charge"),(A36+'Accounts'!$B$3),""))</f>
        <v/>
      </c>
      <c r="H36" s="14" t="str">
        <f>IF($A36="","",IF((C36="Payment"),-F36,F36))</f>
        <v/>
      </c>
      <c r="I36" s="14" t="str">
        <f>IF($A36="","",SUMIFS('Ledger'!$H$2:$H$201,'Ledger'!$B$2:$B$201,B36,'Ledger'!$A$2:$A$201,("&lt;="&amp;A36)))</f>
        <v/>
      </c>
    </row>
    <row r="37" spans="1:9" x14ac:dyDescent="0.25">
      <c r="A37" s="11"/>
      <c r="F37" s="12"/>
      <c r="G37" s="13" t="str">
        <f>IF($A37="","",IF((C37="Charge"),(A37+'Accounts'!$B$3),""))</f>
        <v/>
      </c>
      <c r="H37" s="14" t="str">
        <f>IF($A37="","",IF((C37="Payment"),-F37,F37))</f>
        <v/>
      </c>
      <c r="I37" s="14" t="str">
        <f>IF($A37="","",SUMIFS('Ledger'!$H$2:$H$201,'Ledger'!$B$2:$B$201,B37,'Ledger'!$A$2:$A$201,("&lt;="&amp;A37)))</f>
        <v/>
      </c>
    </row>
    <row r="38" spans="1:9" x14ac:dyDescent="0.25">
      <c r="A38" s="11"/>
      <c r="F38" s="12"/>
      <c r="G38" s="13" t="str">
        <f>IF($A38="","",IF((C38="Charge"),(A38+'Accounts'!$B$3),""))</f>
        <v/>
      </c>
      <c r="H38" s="14" t="str">
        <f>IF($A38="","",IF((C38="Payment"),-F38,F38))</f>
        <v/>
      </c>
      <c r="I38" s="14" t="str">
        <f>IF($A38="","",SUMIFS('Ledger'!$H$2:$H$201,'Ledger'!$B$2:$B$201,B38,'Ledger'!$A$2:$A$201,("&lt;="&amp;A38)))</f>
        <v/>
      </c>
    </row>
    <row r="39" spans="1:9" x14ac:dyDescent="0.25">
      <c r="A39" s="11"/>
      <c r="F39" s="12"/>
      <c r="G39" s="13" t="str">
        <f>IF($A39="","",IF((C39="Charge"),(A39+'Accounts'!$B$3),""))</f>
        <v/>
      </c>
      <c r="H39" s="14" t="str">
        <f>IF($A39="","",IF((C39="Payment"),-F39,F39))</f>
        <v/>
      </c>
      <c r="I39" s="14" t="str">
        <f>IF($A39="","",SUMIFS('Ledger'!$H$2:$H$201,'Ledger'!$B$2:$B$201,B39,'Ledger'!$A$2:$A$201,("&lt;="&amp;A39)))</f>
        <v/>
      </c>
    </row>
    <row r="40" spans="1:9" x14ac:dyDescent="0.25">
      <c r="A40" s="11"/>
      <c r="F40" s="12"/>
      <c r="G40" s="13" t="str">
        <f>IF($A40="","",IF((C40="Charge"),(A40+'Accounts'!$B$3),""))</f>
        <v/>
      </c>
      <c r="H40" s="14" t="str">
        <f>IF($A40="","",IF((C40="Payment"),-F40,F40))</f>
        <v/>
      </c>
      <c r="I40" s="14" t="str">
        <f>IF($A40="","",SUMIFS('Ledger'!$H$2:$H$201,'Ledger'!$B$2:$B$201,B40,'Ledger'!$A$2:$A$201,("&lt;="&amp;A40)))</f>
        <v/>
      </c>
    </row>
    <row r="41" spans="1:9" x14ac:dyDescent="0.25">
      <c r="A41" s="11"/>
      <c r="F41" s="12"/>
      <c r="G41" s="13" t="str">
        <f>IF($A41="","",IF((C41="Charge"),(A41+'Accounts'!$B$3),""))</f>
        <v/>
      </c>
      <c r="H41" s="14" t="str">
        <f>IF($A41="","",IF((C41="Payment"),-F41,F41))</f>
        <v/>
      </c>
      <c r="I41" s="14" t="str">
        <f>IF($A41="","",SUMIFS('Ledger'!$H$2:$H$201,'Ledger'!$B$2:$B$201,B41,'Ledger'!$A$2:$A$201,("&lt;="&amp;A41)))</f>
        <v/>
      </c>
    </row>
    <row r="42" spans="1:9" x14ac:dyDescent="0.25">
      <c r="A42" s="11"/>
      <c r="F42" s="12"/>
      <c r="G42" s="13" t="str">
        <f>IF($A42="","",IF((C42="Charge"),(A42+'Accounts'!$B$3),""))</f>
        <v/>
      </c>
      <c r="H42" s="14" t="str">
        <f>IF($A42="","",IF((C42="Payment"),-F42,F42))</f>
        <v/>
      </c>
      <c r="I42" s="14" t="str">
        <f>IF($A42="","",SUMIFS('Ledger'!$H$2:$H$201,'Ledger'!$B$2:$B$201,B42,'Ledger'!$A$2:$A$201,("&lt;="&amp;A42)))</f>
        <v/>
      </c>
    </row>
    <row r="43" spans="1:9" x14ac:dyDescent="0.25">
      <c r="A43" s="11"/>
      <c r="F43" s="12"/>
      <c r="G43" s="13" t="str">
        <f>IF($A43="","",IF((C43="Charge"),(A43+'Accounts'!$B$3),""))</f>
        <v/>
      </c>
      <c r="H43" s="14" t="str">
        <f>IF($A43="","",IF((C43="Payment"),-F43,F43))</f>
        <v/>
      </c>
      <c r="I43" s="14" t="str">
        <f>IF($A43="","",SUMIFS('Ledger'!$H$2:$H$201,'Ledger'!$B$2:$B$201,B43,'Ledger'!$A$2:$A$201,("&lt;="&amp;A43)))</f>
        <v/>
      </c>
    </row>
    <row r="44" spans="1:9" x14ac:dyDescent="0.25">
      <c r="A44" s="11"/>
      <c r="F44" s="12"/>
      <c r="G44" s="13" t="str">
        <f>IF($A44="","",IF((C44="Charge"),(A44+'Accounts'!$B$3),""))</f>
        <v/>
      </c>
      <c r="H44" s="14" t="str">
        <f>IF($A44="","",IF((C44="Payment"),-F44,F44))</f>
        <v/>
      </c>
      <c r="I44" s="14" t="str">
        <f>IF($A44="","",SUMIFS('Ledger'!$H$2:$H$201,'Ledger'!$B$2:$B$201,B44,'Ledger'!$A$2:$A$201,("&lt;="&amp;A44)))</f>
        <v/>
      </c>
    </row>
    <row r="45" spans="1:9" x14ac:dyDescent="0.25">
      <c r="A45" s="11"/>
      <c r="F45" s="12"/>
      <c r="G45" s="13" t="str">
        <f>IF($A45="","",IF((C45="Charge"),(A45+'Accounts'!$B$3),""))</f>
        <v/>
      </c>
      <c r="H45" s="14" t="str">
        <f>IF($A45="","",IF((C45="Payment"),-F45,F45))</f>
        <v/>
      </c>
      <c r="I45" s="14" t="str">
        <f>IF($A45="","",SUMIFS('Ledger'!$H$2:$H$201,'Ledger'!$B$2:$B$201,B45,'Ledger'!$A$2:$A$201,("&lt;="&amp;A45)))</f>
        <v/>
      </c>
    </row>
    <row r="46" spans="1:9" x14ac:dyDescent="0.25">
      <c r="A46" s="11"/>
      <c r="F46" s="12"/>
      <c r="G46" s="13" t="str">
        <f>IF($A46="","",IF((C46="Charge"),(A46+'Accounts'!$B$3),""))</f>
        <v/>
      </c>
      <c r="H46" s="14" t="str">
        <f>IF($A46="","",IF((C46="Payment"),-F46,F46))</f>
        <v/>
      </c>
      <c r="I46" s="14" t="str">
        <f>IF($A46="","",SUMIFS('Ledger'!$H$2:$H$201,'Ledger'!$B$2:$B$201,B46,'Ledger'!$A$2:$A$201,("&lt;="&amp;A46)))</f>
        <v/>
      </c>
    </row>
    <row r="47" spans="1:9" x14ac:dyDescent="0.25">
      <c r="A47" s="11"/>
      <c r="F47" s="12"/>
      <c r="G47" s="13" t="str">
        <f>IF($A47="","",IF((C47="Charge"),(A47+'Accounts'!$B$3),""))</f>
        <v/>
      </c>
      <c r="H47" s="14" t="str">
        <f>IF($A47="","",IF((C47="Payment"),-F47,F47))</f>
        <v/>
      </c>
      <c r="I47" s="14" t="str">
        <f>IF($A47="","",SUMIFS('Ledger'!$H$2:$H$201,'Ledger'!$B$2:$B$201,B47,'Ledger'!$A$2:$A$201,("&lt;="&amp;A47)))</f>
        <v/>
      </c>
    </row>
    <row r="48" spans="1:9" x14ac:dyDescent="0.25">
      <c r="A48" s="11"/>
      <c r="F48" s="12"/>
      <c r="G48" s="13" t="str">
        <f>IF($A48="","",IF((C48="Charge"),(A48+'Accounts'!$B$3),""))</f>
        <v/>
      </c>
      <c r="H48" s="14" t="str">
        <f>IF($A48="","",IF((C48="Payment"),-F48,F48))</f>
        <v/>
      </c>
      <c r="I48" s="14" t="str">
        <f>IF($A48="","",SUMIFS('Ledger'!$H$2:$H$201,'Ledger'!$B$2:$B$201,B48,'Ledger'!$A$2:$A$201,("&lt;="&amp;A48)))</f>
        <v/>
      </c>
    </row>
    <row r="49" spans="1:9" x14ac:dyDescent="0.25">
      <c r="A49" s="11"/>
      <c r="F49" s="12"/>
      <c r="G49" s="13" t="str">
        <f>IF($A49="","",IF((C49="Charge"),(A49+'Accounts'!$B$3),""))</f>
        <v/>
      </c>
      <c r="H49" s="14" t="str">
        <f>IF($A49="","",IF((C49="Payment"),-F49,F49))</f>
        <v/>
      </c>
      <c r="I49" s="14" t="str">
        <f>IF($A49="","",SUMIFS('Ledger'!$H$2:$H$201,'Ledger'!$B$2:$B$201,B49,'Ledger'!$A$2:$A$201,("&lt;="&amp;A49)))</f>
        <v/>
      </c>
    </row>
    <row r="50" spans="1:9" x14ac:dyDescent="0.25">
      <c r="A50" s="11"/>
      <c r="F50" s="12"/>
      <c r="G50" s="13" t="str">
        <f>IF($A50="","",IF((C50="Charge"),(A50+'Accounts'!$B$3),""))</f>
        <v/>
      </c>
      <c r="H50" s="14" t="str">
        <f>IF($A50="","",IF((C50="Payment"),-F50,F50))</f>
        <v/>
      </c>
      <c r="I50" s="14" t="str">
        <f>IF($A50="","",SUMIFS('Ledger'!$H$2:$H$201,'Ledger'!$B$2:$B$201,B50,'Ledger'!$A$2:$A$201,("&lt;="&amp;A50)))</f>
        <v/>
      </c>
    </row>
    <row r="51" spans="1:9" x14ac:dyDescent="0.25">
      <c r="A51" s="11"/>
      <c r="F51" s="12"/>
      <c r="G51" s="13" t="str">
        <f>IF($A51="","",IF((C51="Charge"),(A51+'Accounts'!$B$3),""))</f>
        <v/>
      </c>
      <c r="H51" s="14" t="str">
        <f>IF($A51="","",IF((C51="Payment"),-F51,F51))</f>
        <v/>
      </c>
      <c r="I51" s="14" t="str">
        <f>IF($A51="","",SUMIFS('Ledger'!$H$2:$H$201,'Ledger'!$B$2:$B$201,B51,'Ledger'!$A$2:$A$201,("&lt;="&amp;A51)))</f>
        <v/>
      </c>
    </row>
    <row r="52" spans="1:9" x14ac:dyDescent="0.25">
      <c r="A52" s="11"/>
      <c r="F52" s="12"/>
      <c r="G52" s="13" t="str">
        <f>IF($A52="","",IF((C52="Charge"),(A52+'Accounts'!$B$3),""))</f>
        <v/>
      </c>
      <c r="H52" s="14" t="str">
        <f>IF($A52="","",IF((C52="Payment"),-F52,F52))</f>
        <v/>
      </c>
      <c r="I52" s="14" t="str">
        <f>IF($A52="","",SUMIFS('Ledger'!$H$2:$H$201,'Ledger'!$B$2:$B$201,B52,'Ledger'!$A$2:$A$201,("&lt;="&amp;A52)))</f>
        <v/>
      </c>
    </row>
    <row r="53" spans="1:9" x14ac:dyDescent="0.25">
      <c r="A53" s="11"/>
      <c r="F53" s="12"/>
      <c r="G53" s="13" t="str">
        <f>IF($A53="","",IF((C53="Charge"),(A53+'Accounts'!$B$3),""))</f>
        <v/>
      </c>
      <c r="H53" s="14" t="str">
        <f>IF($A53="","",IF((C53="Payment"),-F53,F53))</f>
        <v/>
      </c>
      <c r="I53" s="14" t="str">
        <f>IF($A53="","",SUMIFS('Ledger'!$H$2:$H$201,'Ledger'!$B$2:$B$201,B53,'Ledger'!$A$2:$A$201,("&lt;="&amp;A53)))</f>
        <v/>
      </c>
    </row>
    <row r="54" spans="1:9" x14ac:dyDescent="0.25">
      <c r="A54" s="11"/>
      <c r="F54" s="12"/>
      <c r="G54" s="13" t="str">
        <f>IF($A54="","",IF((C54="Charge"),(A54+'Accounts'!$B$3),""))</f>
        <v/>
      </c>
      <c r="H54" s="14" t="str">
        <f>IF($A54="","",IF((C54="Payment"),-F54,F54))</f>
        <v/>
      </c>
      <c r="I54" s="14" t="str">
        <f>IF($A54="","",SUMIFS('Ledger'!$H$2:$H$201,'Ledger'!$B$2:$B$201,B54,'Ledger'!$A$2:$A$201,("&lt;="&amp;A54)))</f>
        <v/>
      </c>
    </row>
    <row r="55" spans="1:9" x14ac:dyDescent="0.25">
      <c r="A55" s="11"/>
      <c r="F55" s="12"/>
      <c r="G55" s="13" t="str">
        <f>IF($A55="","",IF((C55="Charge"),(A55+'Accounts'!$B$3),""))</f>
        <v/>
      </c>
      <c r="H55" s="14" t="str">
        <f>IF($A55="","",IF((C55="Payment"),-F55,F55))</f>
        <v/>
      </c>
      <c r="I55" s="14" t="str">
        <f>IF($A55="","",SUMIFS('Ledger'!$H$2:$H$201,'Ledger'!$B$2:$B$201,B55,'Ledger'!$A$2:$A$201,("&lt;="&amp;A55)))</f>
        <v/>
      </c>
    </row>
    <row r="56" spans="1:9" x14ac:dyDescent="0.25">
      <c r="A56" s="11"/>
      <c r="F56" s="12"/>
      <c r="G56" s="13" t="str">
        <f>IF($A56="","",IF((C56="Charge"),(A56+'Accounts'!$B$3),""))</f>
        <v/>
      </c>
      <c r="H56" s="14" t="str">
        <f>IF($A56="","",IF((C56="Payment"),-F56,F56))</f>
        <v/>
      </c>
      <c r="I56" s="14" t="str">
        <f>IF($A56="","",SUMIFS('Ledger'!$H$2:$H$201,'Ledger'!$B$2:$B$201,B56,'Ledger'!$A$2:$A$201,("&lt;="&amp;A56)))</f>
        <v/>
      </c>
    </row>
    <row r="57" spans="1:9" x14ac:dyDescent="0.25">
      <c r="A57" s="11"/>
      <c r="F57" s="12"/>
      <c r="G57" s="13" t="str">
        <f>IF($A57="","",IF((C57="Charge"),(A57+'Accounts'!$B$3),""))</f>
        <v/>
      </c>
      <c r="H57" s="14" t="str">
        <f>IF($A57="","",IF((C57="Payment"),-F57,F57))</f>
        <v/>
      </c>
      <c r="I57" s="14" t="str">
        <f>IF($A57="","",SUMIFS('Ledger'!$H$2:$H$201,'Ledger'!$B$2:$B$201,B57,'Ledger'!$A$2:$A$201,("&lt;="&amp;A57)))</f>
        <v/>
      </c>
    </row>
    <row r="58" spans="1:9" x14ac:dyDescent="0.25">
      <c r="A58" s="11"/>
      <c r="F58" s="12"/>
      <c r="G58" s="13" t="str">
        <f>IF($A58="","",IF((C58="Charge"),(A58+'Accounts'!$B$3),""))</f>
        <v/>
      </c>
      <c r="H58" s="14" t="str">
        <f>IF($A58="","",IF((C58="Payment"),-F58,F58))</f>
        <v/>
      </c>
      <c r="I58" s="14" t="str">
        <f>IF($A58="","",SUMIFS('Ledger'!$H$2:$H$201,'Ledger'!$B$2:$B$201,B58,'Ledger'!$A$2:$A$201,("&lt;="&amp;A58)))</f>
        <v/>
      </c>
    </row>
    <row r="59" spans="1:9" x14ac:dyDescent="0.25">
      <c r="A59" s="11"/>
      <c r="F59" s="12"/>
      <c r="G59" s="13" t="str">
        <f>IF($A59="","",IF((C59="Charge"),(A59+'Accounts'!$B$3),""))</f>
        <v/>
      </c>
      <c r="H59" s="14" t="str">
        <f>IF($A59="","",IF((C59="Payment"),-F59,F59))</f>
        <v/>
      </c>
      <c r="I59" s="14" t="str">
        <f>IF($A59="","",SUMIFS('Ledger'!$H$2:$H$201,'Ledger'!$B$2:$B$201,B59,'Ledger'!$A$2:$A$201,("&lt;="&amp;A59)))</f>
        <v/>
      </c>
    </row>
    <row r="60" spans="1:9" x14ac:dyDescent="0.25">
      <c r="A60" s="11"/>
      <c r="F60" s="12"/>
      <c r="G60" s="13" t="str">
        <f>IF($A60="","",IF((C60="Charge"),(A60+'Accounts'!$B$3),""))</f>
        <v/>
      </c>
      <c r="H60" s="14" t="str">
        <f>IF($A60="","",IF((C60="Payment"),-F60,F60))</f>
        <v/>
      </c>
      <c r="I60" s="14" t="str">
        <f>IF($A60="","",SUMIFS('Ledger'!$H$2:$H$201,'Ledger'!$B$2:$B$201,B60,'Ledger'!$A$2:$A$201,("&lt;="&amp;A60)))</f>
        <v/>
      </c>
    </row>
    <row r="61" spans="1:9" x14ac:dyDescent="0.25">
      <c r="A61" s="11"/>
      <c r="F61" s="12"/>
      <c r="G61" s="13" t="str">
        <f>IF($A61="","",IF((C61="Charge"),(A61+'Accounts'!$B$3),""))</f>
        <v/>
      </c>
      <c r="H61" s="14" t="str">
        <f>IF($A61="","",IF((C61="Payment"),-F61,F61))</f>
        <v/>
      </c>
      <c r="I61" s="14" t="str">
        <f>IF($A61="","",SUMIFS('Ledger'!$H$2:$H$201,'Ledger'!$B$2:$B$201,B61,'Ledger'!$A$2:$A$201,("&lt;="&amp;A61)))</f>
        <v/>
      </c>
    </row>
    <row r="62" spans="1:9" x14ac:dyDescent="0.25">
      <c r="A62" s="11"/>
      <c r="F62" s="12"/>
      <c r="G62" s="13" t="str">
        <f>IF($A62="","",IF((C62="Charge"),(A62+'Accounts'!$B$3),""))</f>
        <v/>
      </c>
      <c r="H62" s="14" t="str">
        <f>IF($A62="","",IF((C62="Payment"),-F62,F62))</f>
        <v/>
      </c>
      <c r="I62" s="14" t="str">
        <f>IF($A62="","",SUMIFS('Ledger'!$H$2:$H$201,'Ledger'!$B$2:$B$201,B62,'Ledger'!$A$2:$A$201,("&lt;="&amp;A62)))</f>
        <v/>
      </c>
    </row>
    <row r="63" spans="1:9" x14ac:dyDescent="0.25">
      <c r="A63" s="11"/>
      <c r="F63" s="12"/>
      <c r="G63" s="13" t="str">
        <f>IF($A63="","",IF((C63="Charge"),(A63+'Accounts'!$B$3),""))</f>
        <v/>
      </c>
      <c r="H63" s="14" t="str">
        <f>IF($A63="","",IF((C63="Payment"),-F63,F63))</f>
        <v/>
      </c>
      <c r="I63" s="14" t="str">
        <f>IF($A63="","",SUMIFS('Ledger'!$H$2:$H$201,'Ledger'!$B$2:$B$201,B63,'Ledger'!$A$2:$A$201,("&lt;="&amp;A63)))</f>
        <v/>
      </c>
    </row>
    <row r="64" spans="1:9" x14ac:dyDescent="0.25">
      <c r="A64" s="11"/>
      <c r="F64" s="12"/>
      <c r="G64" s="13" t="str">
        <f>IF($A64="","",IF((C64="Charge"),(A64+'Accounts'!$B$3),""))</f>
        <v/>
      </c>
      <c r="H64" s="14" t="str">
        <f>IF($A64="","",IF((C64="Payment"),-F64,F64))</f>
        <v/>
      </c>
      <c r="I64" s="14" t="str">
        <f>IF($A64="","",SUMIFS('Ledger'!$H$2:$H$201,'Ledger'!$B$2:$B$201,B64,'Ledger'!$A$2:$A$201,("&lt;="&amp;A64)))</f>
        <v/>
      </c>
    </row>
    <row r="65" spans="1:9" x14ac:dyDescent="0.25">
      <c r="A65" s="11"/>
      <c r="F65" s="12"/>
      <c r="G65" s="13" t="str">
        <f>IF($A65="","",IF((C65="Charge"),(A65+'Accounts'!$B$3),""))</f>
        <v/>
      </c>
      <c r="H65" s="14" t="str">
        <f>IF($A65="","",IF((C65="Payment"),-F65,F65))</f>
        <v/>
      </c>
      <c r="I65" s="14" t="str">
        <f>IF($A65="","",SUMIFS('Ledger'!$H$2:$H$201,'Ledger'!$B$2:$B$201,B65,'Ledger'!$A$2:$A$201,("&lt;="&amp;A65)))</f>
        <v/>
      </c>
    </row>
    <row r="66" spans="1:9" x14ac:dyDescent="0.25">
      <c r="A66" s="11"/>
      <c r="F66" s="12"/>
      <c r="G66" s="13" t="str">
        <f>IF($A66="","",IF((C66="Charge"),(A66+'Accounts'!$B$3),""))</f>
        <v/>
      </c>
      <c r="H66" s="14" t="str">
        <f>IF($A66="","",IF((C66="Payment"),-F66,F66))</f>
        <v/>
      </c>
      <c r="I66" s="14" t="str">
        <f>IF($A66="","",SUMIFS('Ledger'!$H$2:$H$201,'Ledger'!$B$2:$B$201,B66,'Ledger'!$A$2:$A$201,("&lt;="&amp;A66)))</f>
        <v/>
      </c>
    </row>
    <row r="67" spans="1:9" x14ac:dyDescent="0.25">
      <c r="A67" s="11"/>
      <c r="F67" s="12"/>
      <c r="G67" s="13" t="str">
        <f>IF($A67="","",IF((C67="Charge"),(A67+'Accounts'!$B$3),""))</f>
        <v/>
      </c>
      <c r="H67" s="14" t="str">
        <f>IF($A67="","",IF((C67="Payment"),-F67,F67))</f>
        <v/>
      </c>
      <c r="I67" s="14" t="str">
        <f>IF($A67="","",SUMIFS('Ledger'!$H$2:$H$201,'Ledger'!$B$2:$B$201,B67,'Ledger'!$A$2:$A$201,("&lt;="&amp;A67)))</f>
        <v/>
      </c>
    </row>
    <row r="68" spans="1:9" x14ac:dyDescent="0.25">
      <c r="A68" s="11"/>
      <c r="F68" s="12"/>
      <c r="G68" s="13" t="str">
        <f>IF($A68="","",IF((C68="Charge"),(A68+'Accounts'!$B$3),""))</f>
        <v/>
      </c>
      <c r="H68" s="14" t="str">
        <f>IF($A68="","",IF((C68="Payment"),-F68,F68))</f>
        <v/>
      </c>
      <c r="I68" s="14" t="str">
        <f>IF($A68="","",SUMIFS('Ledger'!$H$2:$H$201,'Ledger'!$B$2:$B$201,B68,'Ledger'!$A$2:$A$201,("&lt;="&amp;A68)))</f>
        <v/>
      </c>
    </row>
    <row r="69" spans="1:9" x14ac:dyDescent="0.25">
      <c r="A69" s="11"/>
      <c r="F69" s="12"/>
      <c r="G69" s="13" t="str">
        <f>IF($A69="","",IF((C69="Charge"),(A69+'Accounts'!$B$3),""))</f>
        <v/>
      </c>
      <c r="H69" s="14" t="str">
        <f>IF($A69="","",IF((C69="Payment"),-F69,F69))</f>
        <v/>
      </c>
      <c r="I69" s="14" t="str">
        <f>IF($A69="","",SUMIFS('Ledger'!$H$2:$H$201,'Ledger'!$B$2:$B$201,B69,'Ledger'!$A$2:$A$201,("&lt;="&amp;A69)))</f>
        <v/>
      </c>
    </row>
    <row r="70" spans="1:9" x14ac:dyDescent="0.25">
      <c r="A70" s="11"/>
      <c r="F70" s="12"/>
      <c r="G70" s="13" t="str">
        <f>IF($A70="","",IF((C70="Charge"),(A70+'Accounts'!$B$3),""))</f>
        <v/>
      </c>
      <c r="H70" s="14" t="str">
        <f>IF($A70="","",IF((C70="Payment"),-F70,F70))</f>
        <v/>
      </c>
      <c r="I70" s="14" t="str">
        <f>IF($A70="","",SUMIFS('Ledger'!$H$2:$H$201,'Ledger'!$B$2:$B$201,B70,'Ledger'!$A$2:$A$201,("&lt;="&amp;A70)))</f>
        <v/>
      </c>
    </row>
    <row r="71" spans="1:9" x14ac:dyDescent="0.25">
      <c r="A71" s="11"/>
      <c r="F71" s="12"/>
      <c r="G71" s="13" t="str">
        <f>IF($A71="","",IF((C71="Charge"),(A71+'Accounts'!$B$3),""))</f>
        <v/>
      </c>
      <c r="H71" s="14" t="str">
        <f>IF($A71="","",IF((C71="Payment"),-F71,F71))</f>
        <v/>
      </c>
      <c r="I71" s="14" t="str">
        <f>IF($A71="","",SUMIFS('Ledger'!$H$2:$H$201,'Ledger'!$B$2:$B$201,B71,'Ledger'!$A$2:$A$201,("&lt;="&amp;A71)))</f>
        <v/>
      </c>
    </row>
    <row r="72" spans="1:9" x14ac:dyDescent="0.25">
      <c r="A72" s="11"/>
      <c r="F72" s="12"/>
      <c r="G72" s="13" t="str">
        <f>IF($A72="","",IF((C72="Charge"),(A72+'Accounts'!$B$3),""))</f>
        <v/>
      </c>
      <c r="H72" s="14" t="str">
        <f>IF($A72="","",IF((C72="Payment"),-F72,F72))</f>
        <v/>
      </c>
      <c r="I72" s="14" t="str">
        <f>IF($A72="","",SUMIFS('Ledger'!$H$2:$H$201,'Ledger'!$B$2:$B$201,B72,'Ledger'!$A$2:$A$201,("&lt;="&amp;A72)))</f>
        <v/>
      </c>
    </row>
    <row r="73" spans="1:9" x14ac:dyDescent="0.25">
      <c r="A73" s="11"/>
      <c r="F73" s="12"/>
      <c r="G73" s="13" t="str">
        <f>IF($A73="","",IF((C73="Charge"),(A73+'Accounts'!$B$3),""))</f>
        <v/>
      </c>
      <c r="H73" s="14" t="str">
        <f>IF($A73="","",IF((C73="Payment"),-F73,F73))</f>
        <v/>
      </c>
      <c r="I73" s="14" t="str">
        <f>IF($A73="","",SUMIFS('Ledger'!$H$2:$H$201,'Ledger'!$B$2:$B$201,B73,'Ledger'!$A$2:$A$201,("&lt;="&amp;A73)))</f>
        <v/>
      </c>
    </row>
    <row r="74" spans="1:9" x14ac:dyDescent="0.25">
      <c r="A74" s="11"/>
      <c r="F74" s="12"/>
      <c r="G74" s="13" t="str">
        <f>IF($A74="","",IF((C74="Charge"),(A74+'Accounts'!$B$3),""))</f>
        <v/>
      </c>
      <c r="H74" s="14" t="str">
        <f>IF($A74="","",IF((C74="Payment"),-F74,F74))</f>
        <v/>
      </c>
      <c r="I74" s="14" t="str">
        <f>IF($A74="","",SUMIFS('Ledger'!$H$2:$H$201,'Ledger'!$B$2:$B$201,B74,'Ledger'!$A$2:$A$201,("&lt;="&amp;A74)))</f>
        <v/>
      </c>
    </row>
    <row r="75" spans="1:9" x14ac:dyDescent="0.25">
      <c r="A75" s="11"/>
      <c r="F75" s="12"/>
      <c r="G75" s="13" t="str">
        <f>IF($A75="","",IF((C75="Charge"),(A75+'Accounts'!$B$3),""))</f>
        <v/>
      </c>
      <c r="H75" s="14" t="str">
        <f>IF($A75="","",IF((C75="Payment"),-F75,F75))</f>
        <v/>
      </c>
      <c r="I75" s="14" t="str">
        <f>IF($A75="","",SUMIFS('Ledger'!$H$2:$H$201,'Ledger'!$B$2:$B$201,B75,'Ledger'!$A$2:$A$201,("&lt;="&amp;A75)))</f>
        <v/>
      </c>
    </row>
    <row r="76" spans="1:9" x14ac:dyDescent="0.25">
      <c r="A76" s="11"/>
      <c r="F76" s="12"/>
      <c r="G76" s="13" t="str">
        <f>IF($A76="","",IF((C76="Charge"),(A76+'Accounts'!$B$3),""))</f>
        <v/>
      </c>
      <c r="H76" s="14" t="str">
        <f>IF($A76="","",IF((C76="Payment"),-F76,F76))</f>
        <v/>
      </c>
      <c r="I76" s="14" t="str">
        <f>IF($A76="","",SUMIFS('Ledger'!$H$2:$H$201,'Ledger'!$B$2:$B$201,B76,'Ledger'!$A$2:$A$201,("&lt;="&amp;A76)))</f>
        <v/>
      </c>
    </row>
    <row r="77" spans="1:9" x14ac:dyDescent="0.25">
      <c r="A77" s="11"/>
      <c r="F77" s="12"/>
      <c r="G77" s="13" t="str">
        <f>IF($A77="","",IF((C77="Charge"),(A77+'Accounts'!$B$3),""))</f>
        <v/>
      </c>
      <c r="H77" s="14" t="str">
        <f>IF($A77="","",IF((C77="Payment"),-F77,F77))</f>
        <v/>
      </c>
      <c r="I77" s="14" t="str">
        <f>IF($A77="","",SUMIFS('Ledger'!$H$2:$H$201,'Ledger'!$B$2:$B$201,B77,'Ledger'!$A$2:$A$201,("&lt;="&amp;A77)))</f>
        <v/>
      </c>
    </row>
    <row r="78" spans="1:9" x14ac:dyDescent="0.25">
      <c r="A78" s="11"/>
      <c r="F78" s="12"/>
      <c r="G78" s="13" t="str">
        <f>IF($A78="","",IF((C78="Charge"),(A78+'Accounts'!$B$3),""))</f>
        <v/>
      </c>
      <c r="H78" s="14" t="str">
        <f>IF($A78="","",IF((C78="Payment"),-F78,F78))</f>
        <v/>
      </c>
      <c r="I78" s="14" t="str">
        <f>IF($A78="","",SUMIFS('Ledger'!$H$2:$H$201,'Ledger'!$B$2:$B$201,B78,'Ledger'!$A$2:$A$201,("&lt;="&amp;A78)))</f>
        <v/>
      </c>
    </row>
    <row r="79" spans="1:9" x14ac:dyDescent="0.25">
      <c r="A79" s="11"/>
      <c r="F79" s="12"/>
      <c r="G79" s="13" t="str">
        <f>IF($A79="","",IF((C79="Charge"),(A79+'Accounts'!$B$3),""))</f>
        <v/>
      </c>
      <c r="H79" s="14" t="str">
        <f>IF($A79="","",IF((C79="Payment"),-F79,F79))</f>
        <v/>
      </c>
      <c r="I79" s="14" t="str">
        <f>IF($A79="","",SUMIFS('Ledger'!$H$2:$H$201,'Ledger'!$B$2:$B$201,B79,'Ledger'!$A$2:$A$201,("&lt;="&amp;A79)))</f>
        <v/>
      </c>
    </row>
    <row r="80" spans="1:9" x14ac:dyDescent="0.25">
      <c r="A80" s="11"/>
      <c r="F80" s="12"/>
      <c r="G80" s="13" t="str">
        <f>IF($A80="","",IF((C80="Charge"),(A80+'Accounts'!$B$3),""))</f>
        <v/>
      </c>
      <c r="H80" s="14" t="str">
        <f>IF($A80="","",IF((C80="Payment"),-F80,F80))</f>
        <v/>
      </c>
      <c r="I80" s="14" t="str">
        <f>IF($A80="","",SUMIFS('Ledger'!$H$2:$H$201,'Ledger'!$B$2:$B$201,B80,'Ledger'!$A$2:$A$201,("&lt;="&amp;A80)))</f>
        <v/>
      </c>
    </row>
    <row r="81" spans="1:9" x14ac:dyDescent="0.25">
      <c r="A81" s="11"/>
      <c r="F81" s="12"/>
      <c r="G81" s="13" t="str">
        <f>IF($A81="","",IF((C81="Charge"),(A81+'Accounts'!$B$3),""))</f>
        <v/>
      </c>
      <c r="H81" s="14" t="str">
        <f>IF($A81="","",IF((C81="Payment"),-F81,F81))</f>
        <v/>
      </c>
      <c r="I81" s="14" t="str">
        <f>IF($A81="","",SUMIFS('Ledger'!$H$2:$H$201,'Ledger'!$B$2:$B$201,B81,'Ledger'!$A$2:$A$201,("&lt;="&amp;A81)))</f>
        <v/>
      </c>
    </row>
    <row r="82" spans="1:9" x14ac:dyDescent="0.25">
      <c r="A82" s="11"/>
      <c r="F82" s="12"/>
      <c r="G82" s="13" t="str">
        <f>IF($A82="","",IF((C82="Charge"),(A82+'Accounts'!$B$3),""))</f>
        <v/>
      </c>
      <c r="H82" s="14" t="str">
        <f>IF($A82="","",IF((C82="Payment"),-F82,F82))</f>
        <v/>
      </c>
      <c r="I82" s="14" t="str">
        <f>IF($A82="","",SUMIFS('Ledger'!$H$2:$H$201,'Ledger'!$B$2:$B$201,B82,'Ledger'!$A$2:$A$201,("&lt;="&amp;A82)))</f>
        <v/>
      </c>
    </row>
    <row r="83" spans="1:9" x14ac:dyDescent="0.25">
      <c r="A83" s="11"/>
      <c r="F83" s="12"/>
      <c r="G83" s="13" t="str">
        <f>IF($A83="","",IF((C83="Charge"),(A83+'Accounts'!$B$3),""))</f>
        <v/>
      </c>
      <c r="H83" s="14" t="str">
        <f>IF($A83="","",IF((C83="Payment"),-F83,F83))</f>
        <v/>
      </c>
      <c r="I83" s="14" t="str">
        <f>IF($A83="","",SUMIFS('Ledger'!$H$2:$H$201,'Ledger'!$B$2:$B$201,B83,'Ledger'!$A$2:$A$201,("&lt;="&amp;A83)))</f>
        <v/>
      </c>
    </row>
    <row r="84" spans="1:9" x14ac:dyDescent="0.25">
      <c r="A84" s="11"/>
      <c r="F84" s="12"/>
      <c r="G84" s="13" t="str">
        <f>IF($A84="","",IF((C84="Charge"),(A84+'Accounts'!$B$3),""))</f>
        <v/>
      </c>
      <c r="H84" s="14" t="str">
        <f>IF($A84="","",IF((C84="Payment"),-F84,F84))</f>
        <v/>
      </c>
      <c r="I84" s="14" t="str">
        <f>IF($A84="","",SUMIFS('Ledger'!$H$2:$H$201,'Ledger'!$B$2:$B$201,B84,'Ledger'!$A$2:$A$201,("&lt;="&amp;A84)))</f>
        <v/>
      </c>
    </row>
    <row r="85" spans="1:9" x14ac:dyDescent="0.25">
      <c r="A85" s="11"/>
      <c r="F85" s="12"/>
      <c r="G85" s="13" t="str">
        <f>IF($A85="","",IF((C85="Charge"),(A85+'Accounts'!$B$3),""))</f>
        <v/>
      </c>
      <c r="H85" s="14" t="str">
        <f>IF($A85="","",IF((C85="Payment"),-F85,F85))</f>
        <v/>
      </c>
      <c r="I85" s="14" t="str">
        <f>IF($A85="","",SUMIFS('Ledger'!$H$2:$H$201,'Ledger'!$B$2:$B$201,B85,'Ledger'!$A$2:$A$201,("&lt;="&amp;A85)))</f>
        <v/>
      </c>
    </row>
    <row r="86" spans="1:9" x14ac:dyDescent="0.25">
      <c r="A86" s="11"/>
      <c r="F86" s="12"/>
      <c r="G86" s="13" t="str">
        <f>IF($A86="","",IF((C86="Charge"),(A86+'Accounts'!$B$3),""))</f>
        <v/>
      </c>
      <c r="H86" s="14" t="str">
        <f>IF($A86="","",IF((C86="Payment"),-F86,F86))</f>
        <v/>
      </c>
      <c r="I86" s="14" t="str">
        <f>IF($A86="","",SUMIFS('Ledger'!$H$2:$H$201,'Ledger'!$B$2:$B$201,B86,'Ledger'!$A$2:$A$201,("&lt;="&amp;A86)))</f>
        <v/>
      </c>
    </row>
    <row r="87" spans="1:9" x14ac:dyDescent="0.25">
      <c r="A87" s="11"/>
      <c r="F87" s="12"/>
      <c r="G87" s="13" t="str">
        <f>IF($A87="","",IF((C87="Charge"),(A87+'Accounts'!$B$3),""))</f>
        <v/>
      </c>
      <c r="H87" s="14" t="str">
        <f>IF($A87="","",IF((C87="Payment"),-F87,F87))</f>
        <v/>
      </c>
      <c r="I87" s="14" t="str">
        <f>IF($A87="","",SUMIFS('Ledger'!$H$2:$H$201,'Ledger'!$B$2:$B$201,B87,'Ledger'!$A$2:$A$201,("&lt;="&amp;A87)))</f>
        <v/>
      </c>
    </row>
    <row r="88" spans="1:9" x14ac:dyDescent="0.25">
      <c r="A88" s="11"/>
      <c r="F88" s="12"/>
      <c r="G88" s="13" t="str">
        <f>IF($A88="","",IF((C88="Charge"),(A88+'Accounts'!$B$3),""))</f>
        <v/>
      </c>
      <c r="H88" s="14" t="str">
        <f>IF($A88="","",IF((C88="Payment"),-F88,F88))</f>
        <v/>
      </c>
      <c r="I88" s="14" t="str">
        <f>IF($A88="","",SUMIFS('Ledger'!$H$2:$H$201,'Ledger'!$B$2:$B$201,B88,'Ledger'!$A$2:$A$201,("&lt;="&amp;A88)))</f>
        <v/>
      </c>
    </row>
    <row r="89" spans="1:9" x14ac:dyDescent="0.25">
      <c r="A89" s="11"/>
      <c r="F89" s="12"/>
      <c r="G89" s="13" t="str">
        <f>IF($A89="","",IF((C89="Charge"),(A89+'Accounts'!$B$3),""))</f>
        <v/>
      </c>
      <c r="H89" s="14" t="str">
        <f>IF($A89="","",IF((C89="Payment"),-F89,F89))</f>
        <v/>
      </c>
      <c r="I89" s="14" t="str">
        <f>IF($A89="","",SUMIFS('Ledger'!$H$2:$H$201,'Ledger'!$B$2:$B$201,B89,'Ledger'!$A$2:$A$201,("&lt;="&amp;A89)))</f>
        <v/>
      </c>
    </row>
    <row r="90" spans="1:9" x14ac:dyDescent="0.25">
      <c r="A90" s="11"/>
      <c r="F90" s="12"/>
      <c r="G90" s="13" t="str">
        <f>IF($A90="","",IF((C90="Charge"),(A90+'Accounts'!$B$3),""))</f>
        <v/>
      </c>
      <c r="H90" s="14" t="str">
        <f>IF($A90="","",IF((C90="Payment"),-F90,F90))</f>
        <v/>
      </c>
      <c r="I90" s="14" t="str">
        <f>IF($A90="","",SUMIFS('Ledger'!$H$2:$H$201,'Ledger'!$B$2:$B$201,B90,'Ledger'!$A$2:$A$201,("&lt;="&amp;A90)))</f>
        <v/>
      </c>
    </row>
    <row r="91" spans="1:9" x14ac:dyDescent="0.25">
      <c r="A91" s="11"/>
      <c r="F91" s="12"/>
      <c r="G91" s="13" t="str">
        <f>IF($A91="","",IF((C91="Charge"),(A91+'Accounts'!$B$3),""))</f>
        <v/>
      </c>
      <c r="H91" s="14" t="str">
        <f>IF($A91="","",IF((C91="Payment"),-F91,F91))</f>
        <v/>
      </c>
      <c r="I91" s="14" t="str">
        <f>IF($A91="","",SUMIFS('Ledger'!$H$2:$H$201,'Ledger'!$B$2:$B$201,B91,'Ledger'!$A$2:$A$201,("&lt;="&amp;A91)))</f>
        <v/>
      </c>
    </row>
    <row r="92" spans="1:9" x14ac:dyDescent="0.25">
      <c r="A92" s="11"/>
      <c r="F92" s="12"/>
      <c r="G92" s="13" t="str">
        <f>IF($A92="","",IF((C92="Charge"),(A92+'Accounts'!$B$3),""))</f>
        <v/>
      </c>
      <c r="H92" s="14" t="str">
        <f>IF($A92="","",IF((C92="Payment"),-F92,F92))</f>
        <v/>
      </c>
      <c r="I92" s="14" t="str">
        <f>IF($A92="","",SUMIFS('Ledger'!$H$2:$H$201,'Ledger'!$B$2:$B$201,B92,'Ledger'!$A$2:$A$201,("&lt;="&amp;A92)))</f>
        <v/>
      </c>
    </row>
    <row r="93" spans="1:9" x14ac:dyDescent="0.25">
      <c r="A93" s="11"/>
      <c r="F93" s="12"/>
      <c r="G93" s="13" t="str">
        <f>IF($A93="","",IF((C93="Charge"),(A93+'Accounts'!$B$3),""))</f>
        <v/>
      </c>
      <c r="H93" s="14" t="str">
        <f>IF($A93="","",IF((C93="Payment"),-F93,F93))</f>
        <v/>
      </c>
      <c r="I93" s="14" t="str">
        <f>IF($A93="","",SUMIFS('Ledger'!$H$2:$H$201,'Ledger'!$B$2:$B$201,B93,'Ledger'!$A$2:$A$201,("&lt;="&amp;A93)))</f>
        <v/>
      </c>
    </row>
    <row r="94" spans="1:9" x14ac:dyDescent="0.25">
      <c r="A94" s="11"/>
      <c r="F94" s="12"/>
      <c r="G94" s="13" t="str">
        <f>IF($A94="","",IF((C94="Charge"),(A94+'Accounts'!$B$3),""))</f>
        <v/>
      </c>
      <c r="H94" s="14" t="str">
        <f>IF($A94="","",IF((C94="Payment"),-F94,F94))</f>
        <v/>
      </c>
      <c r="I94" s="14" t="str">
        <f>IF($A94="","",SUMIFS('Ledger'!$H$2:$H$201,'Ledger'!$B$2:$B$201,B94,'Ledger'!$A$2:$A$201,("&lt;="&amp;A94)))</f>
        <v/>
      </c>
    </row>
    <row r="95" spans="1:9" x14ac:dyDescent="0.25">
      <c r="A95" s="11"/>
      <c r="F95" s="12"/>
      <c r="G95" s="13" t="str">
        <f>IF($A95="","",IF((C95="Charge"),(A95+'Accounts'!$B$3),""))</f>
        <v/>
      </c>
      <c r="H95" s="14" t="str">
        <f>IF($A95="","",IF((C95="Payment"),-F95,F95))</f>
        <v/>
      </c>
      <c r="I95" s="14" t="str">
        <f>IF($A95="","",SUMIFS('Ledger'!$H$2:$H$201,'Ledger'!$B$2:$B$201,B95,'Ledger'!$A$2:$A$201,("&lt;="&amp;A95)))</f>
        <v/>
      </c>
    </row>
    <row r="96" spans="1:9" x14ac:dyDescent="0.25">
      <c r="A96" s="11"/>
      <c r="F96" s="12"/>
      <c r="G96" s="13" t="str">
        <f>IF($A96="","",IF((C96="Charge"),(A96+'Accounts'!$B$3),""))</f>
        <v/>
      </c>
      <c r="H96" s="14" t="str">
        <f>IF($A96="","",IF((C96="Payment"),-F96,F96))</f>
        <v/>
      </c>
      <c r="I96" s="14" t="str">
        <f>IF($A96="","",SUMIFS('Ledger'!$H$2:$H$201,'Ledger'!$B$2:$B$201,B96,'Ledger'!$A$2:$A$201,("&lt;="&amp;A96)))</f>
        <v/>
      </c>
    </row>
    <row r="97" spans="1:9" x14ac:dyDescent="0.25">
      <c r="A97" s="11"/>
      <c r="F97" s="12"/>
      <c r="G97" s="13" t="str">
        <f>IF($A97="","",IF((C97="Charge"),(A97+'Accounts'!$B$3),""))</f>
        <v/>
      </c>
      <c r="H97" s="14" t="str">
        <f>IF($A97="","",IF((C97="Payment"),-F97,F97))</f>
        <v/>
      </c>
      <c r="I97" s="14" t="str">
        <f>IF($A97="","",SUMIFS('Ledger'!$H$2:$H$201,'Ledger'!$B$2:$B$201,B97,'Ledger'!$A$2:$A$201,("&lt;="&amp;A97)))</f>
        <v/>
      </c>
    </row>
    <row r="98" spans="1:9" x14ac:dyDescent="0.25">
      <c r="A98" s="11"/>
      <c r="F98" s="12"/>
      <c r="G98" s="13" t="str">
        <f>IF($A98="","",IF((C98="Charge"),(A98+'Accounts'!$B$3),""))</f>
        <v/>
      </c>
      <c r="H98" s="14" t="str">
        <f>IF($A98="","",IF((C98="Payment"),-F98,F98))</f>
        <v/>
      </c>
      <c r="I98" s="14" t="str">
        <f>IF($A98="","",SUMIFS('Ledger'!$H$2:$H$201,'Ledger'!$B$2:$B$201,B98,'Ledger'!$A$2:$A$201,("&lt;="&amp;A98)))</f>
        <v/>
      </c>
    </row>
    <row r="99" spans="1:9" x14ac:dyDescent="0.25">
      <c r="A99" s="11"/>
      <c r="F99" s="12"/>
      <c r="G99" s="13" t="str">
        <f>IF($A99="","",IF((C99="Charge"),(A99+'Accounts'!$B$3),""))</f>
        <v/>
      </c>
      <c r="H99" s="14" t="str">
        <f>IF($A99="","",IF((C99="Payment"),-F99,F99))</f>
        <v/>
      </c>
      <c r="I99" s="14" t="str">
        <f>IF($A99="","",SUMIFS('Ledger'!$H$2:$H$201,'Ledger'!$B$2:$B$201,B99,'Ledger'!$A$2:$A$201,("&lt;="&amp;A99)))</f>
        <v/>
      </c>
    </row>
    <row r="100" spans="1:9" x14ac:dyDescent="0.25">
      <c r="A100" s="11"/>
      <c r="F100" s="12"/>
      <c r="G100" s="13" t="str">
        <f>IF($A100="","",IF((C100="Charge"),(A100+'Accounts'!$B$3),""))</f>
        <v/>
      </c>
      <c r="H100" s="14" t="str">
        <f>IF($A100="","",IF((C100="Payment"),-F100,F100))</f>
        <v/>
      </c>
      <c r="I100" s="14" t="str">
        <f>IF($A100="","",SUMIFS('Ledger'!$H$2:$H$201,'Ledger'!$B$2:$B$201,B100,'Ledger'!$A$2:$A$201,("&lt;="&amp;A100)))</f>
        <v/>
      </c>
    </row>
    <row r="101" spans="1:9" x14ac:dyDescent="0.25">
      <c r="A101" s="11"/>
      <c r="F101" s="12"/>
      <c r="G101" s="13" t="str">
        <f>IF($A101="","",IF((C101="Charge"),(A101+'Accounts'!$B$3),""))</f>
        <v/>
      </c>
      <c r="H101" s="14" t="str">
        <f>IF($A101="","",IF((C101="Payment"),-F101,F101))</f>
        <v/>
      </c>
      <c r="I101" s="14" t="str">
        <f>IF($A101="","",SUMIFS('Ledger'!$H$2:$H$201,'Ledger'!$B$2:$B$201,B101,'Ledger'!$A$2:$A$201,("&lt;="&amp;A101)))</f>
        <v/>
      </c>
    </row>
    <row r="102" spans="1:9" x14ac:dyDescent="0.25">
      <c r="A102" s="11"/>
      <c r="F102" s="12"/>
      <c r="G102" s="13" t="str">
        <f>IF($A102="","",IF((C102="Charge"),(A102+'Accounts'!$B$3),""))</f>
        <v/>
      </c>
      <c r="H102" s="14" t="str">
        <f>IF($A102="","",IF((C102="Payment"),-F102,F102))</f>
        <v/>
      </c>
      <c r="I102" s="14" t="str">
        <f>IF($A102="","",SUMIFS('Ledger'!$H$2:$H$201,'Ledger'!$B$2:$B$201,B102,'Ledger'!$A$2:$A$201,("&lt;="&amp;A102)))</f>
        <v/>
      </c>
    </row>
    <row r="103" spans="1:9" x14ac:dyDescent="0.25">
      <c r="A103" s="11"/>
      <c r="F103" s="12"/>
      <c r="G103" s="13" t="str">
        <f>IF($A103="","",IF((C103="Charge"),(A103+'Accounts'!$B$3),""))</f>
        <v/>
      </c>
      <c r="H103" s="14" t="str">
        <f>IF($A103="","",IF((C103="Payment"),-F103,F103))</f>
        <v/>
      </c>
      <c r="I103" s="14" t="str">
        <f>IF($A103="","",SUMIFS('Ledger'!$H$2:$H$201,'Ledger'!$B$2:$B$201,B103,'Ledger'!$A$2:$A$201,("&lt;="&amp;A103)))</f>
        <v/>
      </c>
    </row>
    <row r="104" spans="1:9" x14ac:dyDescent="0.25">
      <c r="A104" s="11"/>
      <c r="F104" s="12"/>
      <c r="G104" s="13" t="str">
        <f>IF($A104="","",IF((C104="Charge"),(A104+'Accounts'!$B$3),""))</f>
        <v/>
      </c>
      <c r="H104" s="14" t="str">
        <f>IF($A104="","",IF((C104="Payment"),-F104,F104))</f>
        <v/>
      </c>
      <c r="I104" s="14" t="str">
        <f>IF($A104="","",SUMIFS('Ledger'!$H$2:$H$201,'Ledger'!$B$2:$B$201,B104,'Ledger'!$A$2:$A$201,("&lt;="&amp;A104)))</f>
        <v/>
      </c>
    </row>
    <row r="105" spans="1:9" x14ac:dyDescent="0.25">
      <c r="A105" s="11"/>
      <c r="F105" s="12"/>
      <c r="G105" s="13" t="str">
        <f>IF($A105="","",IF((C105="Charge"),(A105+'Accounts'!$B$3),""))</f>
        <v/>
      </c>
      <c r="H105" s="14" t="str">
        <f>IF($A105="","",IF((C105="Payment"),-F105,F105))</f>
        <v/>
      </c>
      <c r="I105" s="14" t="str">
        <f>IF($A105="","",SUMIFS('Ledger'!$H$2:$H$201,'Ledger'!$B$2:$B$201,B105,'Ledger'!$A$2:$A$201,("&lt;="&amp;A105)))</f>
        <v/>
      </c>
    </row>
    <row r="106" spans="1:9" x14ac:dyDescent="0.25">
      <c r="A106" s="11"/>
      <c r="F106" s="12"/>
      <c r="G106" s="13" t="str">
        <f>IF($A106="","",IF((C106="Charge"),(A106+'Accounts'!$B$3),""))</f>
        <v/>
      </c>
      <c r="H106" s="14" t="str">
        <f>IF($A106="","",IF((C106="Payment"),-F106,F106))</f>
        <v/>
      </c>
      <c r="I106" s="14" t="str">
        <f>IF($A106="","",SUMIFS('Ledger'!$H$2:$H$201,'Ledger'!$B$2:$B$201,B106,'Ledger'!$A$2:$A$201,("&lt;="&amp;A106)))</f>
        <v/>
      </c>
    </row>
    <row r="107" spans="1:9" x14ac:dyDescent="0.25">
      <c r="A107" s="11"/>
      <c r="F107" s="12"/>
      <c r="G107" s="13" t="str">
        <f>IF($A107="","",IF((C107="Charge"),(A107+'Accounts'!$B$3),""))</f>
        <v/>
      </c>
      <c r="H107" s="14" t="str">
        <f>IF($A107="","",IF((C107="Payment"),-F107,F107))</f>
        <v/>
      </c>
      <c r="I107" s="14" t="str">
        <f>IF($A107="","",SUMIFS('Ledger'!$H$2:$H$201,'Ledger'!$B$2:$B$201,B107,'Ledger'!$A$2:$A$201,("&lt;="&amp;A107)))</f>
        <v/>
      </c>
    </row>
    <row r="108" spans="1:9" x14ac:dyDescent="0.25">
      <c r="A108" s="11"/>
      <c r="F108" s="12"/>
      <c r="G108" s="13" t="str">
        <f>IF($A108="","",IF((C108="Charge"),(A108+'Accounts'!$B$3),""))</f>
        <v/>
      </c>
      <c r="H108" s="14" t="str">
        <f>IF($A108="","",IF((C108="Payment"),-F108,F108))</f>
        <v/>
      </c>
      <c r="I108" s="14" t="str">
        <f>IF($A108="","",SUMIFS('Ledger'!$H$2:$H$201,'Ledger'!$B$2:$B$201,B108,'Ledger'!$A$2:$A$201,("&lt;="&amp;A108)))</f>
        <v/>
      </c>
    </row>
    <row r="109" spans="1:9" x14ac:dyDescent="0.25">
      <c r="A109" s="11"/>
      <c r="F109" s="12"/>
      <c r="G109" s="13" t="str">
        <f>IF($A109="","",IF((C109="Charge"),(A109+'Accounts'!$B$3),""))</f>
        <v/>
      </c>
      <c r="H109" s="14" t="str">
        <f>IF($A109="","",IF((C109="Payment"),-F109,F109))</f>
        <v/>
      </c>
      <c r="I109" s="14" t="str">
        <f>IF($A109="","",SUMIFS('Ledger'!$H$2:$H$201,'Ledger'!$B$2:$B$201,B109,'Ledger'!$A$2:$A$201,("&lt;="&amp;A109)))</f>
        <v/>
      </c>
    </row>
    <row r="110" spans="1:9" x14ac:dyDescent="0.25">
      <c r="A110" s="11"/>
      <c r="F110" s="12"/>
      <c r="G110" s="13" t="str">
        <f>IF($A110="","",IF((C110="Charge"),(A110+'Accounts'!$B$3),""))</f>
        <v/>
      </c>
      <c r="H110" s="14" t="str">
        <f>IF($A110="","",IF((C110="Payment"),-F110,F110))</f>
        <v/>
      </c>
      <c r="I110" s="14" t="str">
        <f>IF($A110="","",SUMIFS('Ledger'!$H$2:$H$201,'Ledger'!$B$2:$B$201,B110,'Ledger'!$A$2:$A$201,("&lt;="&amp;A110)))</f>
        <v/>
      </c>
    </row>
    <row r="111" spans="1:9" x14ac:dyDescent="0.25">
      <c r="A111" s="11"/>
      <c r="F111" s="12"/>
      <c r="G111" s="13" t="str">
        <f>IF($A111="","",IF((C111="Charge"),(A111+'Accounts'!$B$3),""))</f>
        <v/>
      </c>
      <c r="H111" s="14" t="str">
        <f>IF($A111="","",IF((C111="Payment"),-F111,F111))</f>
        <v/>
      </c>
      <c r="I111" s="14" t="str">
        <f>IF($A111="","",SUMIFS('Ledger'!$H$2:$H$201,'Ledger'!$B$2:$B$201,B111,'Ledger'!$A$2:$A$201,("&lt;="&amp;A111)))</f>
        <v/>
      </c>
    </row>
    <row r="112" spans="1:9" x14ac:dyDescent="0.25">
      <c r="A112" s="11"/>
      <c r="F112" s="12"/>
      <c r="G112" s="13" t="str">
        <f>IF($A112="","",IF((C112="Charge"),(A112+'Accounts'!$B$3),""))</f>
        <v/>
      </c>
      <c r="H112" s="14" t="str">
        <f>IF($A112="","",IF((C112="Payment"),-F112,F112))</f>
        <v/>
      </c>
      <c r="I112" s="14" t="str">
        <f>IF($A112="","",SUMIFS('Ledger'!$H$2:$H$201,'Ledger'!$B$2:$B$201,B112,'Ledger'!$A$2:$A$201,("&lt;="&amp;A112)))</f>
        <v/>
      </c>
    </row>
    <row r="113" spans="1:9" x14ac:dyDescent="0.25">
      <c r="A113" s="11"/>
      <c r="F113" s="12"/>
      <c r="G113" s="13" t="str">
        <f>IF($A113="","",IF((C113="Charge"),(A113+'Accounts'!$B$3),""))</f>
        <v/>
      </c>
      <c r="H113" s="14" t="str">
        <f>IF($A113="","",IF((C113="Payment"),-F113,F113))</f>
        <v/>
      </c>
      <c r="I113" s="14" t="str">
        <f>IF($A113="","",SUMIFS('Ledger'!$H$2:$H$201,'Ledger'!$B$2:$B$201,B113,'Ledger'!$A$2:$A$201,("&lt;="&amp;A113)))</f>
        <v/>
      </c>
    </row>
    <row r="114" spans="1:9" x14ac:dyDescent="0.25">
      <c r="A114" s="11"/>
      <c r="F114" s="12"/>
      <c r="G114" s="13" t="str">
        <f>IF($A114="","",IF((C114="Charge"),(A114+'Accounts'!$B$3),""))</f>
        <v/>
      </c>
      <c r="H114" s="14" t="str">
        <f>IF($A114="","",IF((C114="Payment"),-F114,F114))</f>
        <v/>
      </c>
      <c r="I114" s="14" t="str">
        <f>IF($A114="","",SUMIFS('Ledger'!$H$2:$H$201,'Ledger'!$B$2:$B$201,B114,'Ledger'!$A$2:$A$201,("&lt;="&amp;A114)))</f>
        <v/>
      </c>
    </row>
    <row r="115" spans="1:9" x14ac:dyDescent="0.25">
      <c r="A115" s="11"/>
      <c r="F115" s="12"/>
      <c r="G115" s="13" t="str">
        <f>IF($A115="","",IF((C115="Charge"),(A115+'Accounts'!$B$3),""))</f>
        <v/>
      </c>
      <c r="H115" s="14" t="str">
        <f>IF($A115="","",IF((C115="Payment"),-F115,F115))</f>
        <v/>
      </c>
      <c r="I115" s="14" t="str">
        <f>IF($A115="","",SUMIFS('Ledger'!$H$2:$H$201,'Ledger'!$B$2:$B$201,B115,'Ledger'!$A$2:$A$201,("&lt;="&amp;A115)))</f>
        <v/>
      </c>
    </row>
    <row r="116" spans="1:9" x14ac:dyDescent="0.25">
      <c r="A116" s="11"/>
      <c r="F116" s="12"/>
      <c r="G116" s="13" t="str">
        <f>IF($A116="","",IF((C116="Charge"),(A116+'Accounts'!$B$3),""))</f>
        <v/>
      </c>
      <c r="H116" s="14" t="str">
        <f>IF($A116="","",IF((C116="Payment"),-F116,F116))</f>
        <v/>
      </c>
      <c r="I116" s="14" t="str">
        <f>IF($A116="","",SUMIFS('Ledger'!$H$2:$H$201,'Ledger'!$B$2:$B$201,B116,'Ledger'!$A$2:$A$201,("&lt;="&amp;A116)))</f>
        <v/>
      </c>
    </row>
    <row r="117" spans="1:9" x14ac:dyDescent="0.25">
      <c r="A117" s="11"/>
      <c r="F117" s="12"/>
      <c r="G117" s="13" t="str">
        <f>IF($A117="","",IF((C117="Charge"),(A117+'Accounts'!$B$3),""))</f>
        <v/>
      </c>
      <c r="H117" s="14" t="str">
        <f>IF($A117="","",IF((C117="Payment"),-F117,F117))</f>
        <v/>
      </c>
      <c r="I117" s="14" t="str">
        <f>IF($A117="","",SUMIFS('Ledger'!$H$2:$H$201,'Ledger'!$B$2:$B$201,B117,'Ledger'!$A$2:$A$201,("&lt;="&amp;A117)))</f>
        <v/>
      </c>
    </row>
    <row r="118" spans="1:9" x14ac:dyDescent="0.25">
      <c r="A118" s="11"/>
      <c r="F118" s="12"/>
      <c r="G118" s="13" t="str">
        <f>IF($A118="","",IF((C118="Charge"),(A118+'Accounts'!$B$3),""))</f>
        <v/>
      </c>
      <c r="H118" s="14" t="str">
        <f>IF($A118="","",IF((C118="Payment"),-F118,F118))</f>
        <v/>
      </c>
      <c r="I118" s="14" t="str">
        <f>IF($A118="","",SUMIFS('Ledger'!$H$2:$H$201,'Ledger'!$B$2:$B$201,B118,'Ledger'!$A$2:$A$201,("&lt;="&amp;A118)))</f>
        <v/>
      </c>
    </row>
    <row r="119" spans="1:9" x14ac:dyDescent="0.25">
      <c r="A119" s="11"/>
      <c r="F119" s="12"/>
      <c r="G119" s="13" t="str">
        <f>IF($A119="","",IF((C119="Charge"),(A119+'Accounts'!$B$3),""))</f>
        <v/>
      </c>
      <c r="H119" s="14" t="str">
        <f>IF($A119="","",IF((C119="Payment"),-F119,F119))</f>
        <v/>
      </c>
      <c r="I119" s="14" t="str">
        <f>IF($A119="","",SUMIFS('Ledger'!$H$2:$H$201,'Ledger'!$B$2:$B$201,B119,'Ledger'!$A$2:$A$201,("&lt;="&amp;A119)))</f>
        <v/>
      </c>
    </row>
    <row r="120" spans="1:9" x14ac:dyDescent="0.25">
      <c r="A120" s="11"/>
      <c r="F120" s="12"/>
      <c r="G120" s="13" t="str">
        <f>IF($A120="","",IF((C120="Charge"),(A120+'Accounts'!$B$3),""))</f>
        <v/>
      </c>
      <c r="H120" s="14" t="str">
        <f>IF($A120="","",IF((C120="Payment"),-F120,F120))</f>
        <v/>
      </c>
      <c r="I120" s="14" t="str">
        <f>IF($A120="","",SUMIFS('Ledger'!$H$2:$H$201,'Ledger'!$B$2:$B$201,B120,'Ledger'!$A$2:$A$201,("&lt;="&amp;A120)))</f>
        <v/>
      </c>
    </row>
    <row r="121" spans="1:9" x14ac:dyDescent="0.25">
      <c r="A121" s="11"/>
      <c r="F121" s="12"/>
      <c r="G121" s="13" t="str">
        <f>IF($A121="","",IF((C121="Charge"),(A121+'Accounts'!$B$3),""))</f>
        <v/>
      </c>
      <c r="H121" s="14" t="str">
        <f>IF($A121="","",IF((C121="Payment"),-F121,F121))</f>
        <v/>
      </c>
      <c r="I121" s="14" t="str">
        <f>IF($A121="","",SUMIFS('Ledger'!$H$2:$H$201,'Ledger'!$B$2:$B$201,B121,'Ledger'!$A$2:$A$201,("&lt;="&amp;A121)))</f>
        <v/>
      </c>
    </row>
    <row r="122" spans="1:9" x14ac:dyDescent="0.25">
      <c r="A122" s="11"/>
      <c r="F122" s="12"/>
      <c r="G122" s="13" t="str">
        <f>IF($A122="","",IF((C122="Charge"),(A122+'Accounts'!$B$3),""))</f>
        <v/>
      </c>
      <c r="H122" s="14" t="str">
        <f>IF($A122="","",IF((C122="Payment"),-F122,F122))</f>
        <v/>
      </c>
      <c r="I122" s="14" t="str">
        <f>IF($A122="","",SUMIFS('Ledger'!$H$2:$H$201,'Ledger'!$B$2:$B$201,B122,'Ledger'!$A$2:$A$201,("&lt;="&amp;A122)))</f>
        <v/>
      </c>
    </row>
    <row r="123" spans="1:9" x14ac:dyDescent="0.25">
      <c r="A123" s="11"/>
      <c r="F123" s="12"/>
      <c r="G123" s="13" t="str">
        <f>IF($A123="","",IF((C123="Charge"),(A123+'Accounts'!$B$3),""))</f>
        <v/>
      </c>
      <c r="H123" s="14" t="str">
        <f>IF($A123="","",IF((C123="Payment"),-F123,F123))</f>
        <v/>
      </c>
      <c r="I123" s="14" t="str">
        <f>IF($A123="","",SUMIFS('Ledger'!$H$2:$H$201,'Ledger'!$B$2:$B$201,B123,'Ledger'!$A$2:$A$201,("&lt;="&amp;A123)))</f>
        <v/>
      </c>
    </row>
    <row r="124" spans="1:9" x14ac:dyDescent="0.25">
      <c r="A124" s="11"/>
      <c r="F124" s="12"/>
      <c r="G124" s="13" t="str">
        <f>IF($A124="","",IF((C124="Charge"),(A124+'Accounts'!$B$3),""))</f>
        <v/>
      </c>
      <c r="H124" s="14" t="str">
        <f>IF($A124="","",IF((C124="Payment"),-F124,F124))</f>
        <v/>
      </c>
      <c r="I124" s="14" t="str">
        <f>IF($A124="","",SUMIFS('Ledger'!$H$2:$H$201,'Ledger'!$B$2:$B$201,B124,'Ledger'!$A$2:$A$201,("&lt;="&amp;A124)))</f>
        <v/>
      </c>
    </row>
    <row r="125" spans="1:9" x14ac:dyDescent="0.25">
      <c r="A125" s="11"/>
      <c r="F125" s="12"/>
      <c r="G125" s="13" t="str">
        <f>IF($A125="","",IF((C125="Charge"),(A125+'Accounts'!$B$3),""))</f>
        <v/>
      </c>
      <c r="H125" s="14" t="str">
        <f>IF($A125="","",IF((C125="Payment"),-F125,F125))</f>
        <v/>
      </c>
      <c r="I125" s="14" t="str">
        <f>IF($A125="","",SUMIFS('Ledger'!$H$2:$H$201,'Ledger'!$B$2:$B$201,B125,'Ledger'!$A$2:$A$201,("&lt;="&amp;A125)))</f>
        <v/>
      </c>
    </row>
    <row r="126" spans="1:9" x14ac:dyDescent="0.25">
      <c r="A126" s="11"/>
      <c r="F126" s="12"/>
      <c r="G126" s="13" t="str">
        <f>IF($A126="","",IF((C126="Charge"),(A126+'Accounts'!$B$3),""))</f>
        <v/>
      </c>
      <c r="H126" s="14" t="str">
        <f>IF($A126="","",IF((C126="Payment"),-F126,F126))</f>
        <v/>
      </c>
      <c r="I126" s="14" t="str">
        <f>IF($A126="","",SUMIFS('Ledger'!$H$2:$H$201,'Ledger'!$B$2:$B$201,B126,'Ledger'!$A$2:$A$201,("&lt;="&amp;A126)))</f>
        <v/>
      </c>
    </row>
    <row r="127" spans="1:9" x14ac:dyDescent="0.25">
      <c r="A127" s="11"/>
      <c r="F127" s="12"/>
      <c r="G127" s="13" t="str">
        <f>IF($A127="","",IF((C127="Charge"),(A127+'Accounts'!$B$3),""))</f>
        <v/>
      </c>
      <c r="H127" s="14" t="str">
        <f>IF($A127="","",IF((C127="Payment"),-F127,F127))</f>
        <v/>
      </c>
      <c r="I127" s="14" t="str">
        <f>IF($A127="","",SUMIFS('Ledger'!$H$2:$H$201,'Ledger'!$B$2:$B$201,B127,'Ledger'!$A$2:$A$201,("&lt;="&amp;A127)))</f>
        <v/>
      </c>
    </row>
    <row r="128" spans="1:9" x14ac:dyDescent="0.25">
      <c r="A128" s="11"/>
      <c r="F128" s="12"/>
      <c r="G128" s="13" t="str">
        <f>IF($A128="","",IF((C128="Charge"),(A128+'Accounts'!$B$3),""))</f>
        <v/>
      </c>
      <c r="H128" s="14" t="str">
        <f>IF($A128="","",IF((C128="Payment"),-F128,F128))</f>
        <v/>
      </c>
      <c r="I128" s="14" t="str">
        <f>IF($A128="","",SUMIFS('Ledger'!$H$2:$H$201,'Ledger'!$B$2:$B$201,B128,'Ledger'!$A$2:$A$201,("&lt;="&amp;A128)))</f>
        <v/>
      </c>
    </row>
    <row r="129" spans="1:9" x14ac:dyDescent="0.25">
      <c r="A129" s="11"/>
      <c r="F129" s="12"/>
      <c r="G129" s="13" t="str">
        <f>IF($A129="","",IF((C129="Charge"),(A129+'Accounts'!$B$3),""))</f>
        <v/>
      </c>
      <c r="H129" s="14" t="str">
        <f>IF($A129="","",IF((C129="Payment"),-F129,F129))</f>
        <v/>
      </c>
      <c r="I129" s="14" t="str">
        <f>IF($A129="","",SUMIFS('Ledger'!$H$2:$H$201,'Ledger'!$B$2:$B$201,B129,'Ledger'!$A$2:$A$201,("&lt;="&amp;A129)))</f>
        <v/>
      </c>
    </row>
    <row r="130" spans="1:9" x14ac:dyDescent="0.25">
      <c r="A130" s="11"/>
      <c r="F130" s="12"/>
      <c r="G130" s="13" t="str">
        <f>IF($A130="","",IF((C130="Charge"),(A130+'Accounts'!$B$3),""))</f>
        <v/>
      </c>
      <c r="H130" s="14" t="str">
        <f>IF($A130="","",IF((C130="Payment"),-F130,F130))</f>
        <v/>
      </c>
      <c r="I130" s="14" t="str">
        <f>IF($A130="","",SUMIFS('Ledger'!$H$2:$H$201,'Ledger'!$B$2:$B$201,B130,'Ledger'!$A$2:$A$201,("&lt;="&amp;A130)))</f>
        <v/>
      </c>
    </row>
    <row r="131" spans="1:9" x14ac:dyDescent="0.25">
      <c r="A131" s="11"/>
      <c r="F131" s="12"/>
      <c r="G131" s="13" t="str">
        <f>IF($A131="","",IF((C131="Charge"),(A131+'Accounts'!$B$3),""))</f>
        <v/>
      </c>
      <c r="H131" s="14" t="str">
        <f>IF($A131="","",IF((C131="Payment"),-F131,F131))</f>
        <v/>
      </c>
      <c r="I131" s="14" t="str">
        <f>IF($A131="","",SUMIFS('Ledger'!$H$2:$H$201,'Ledger'!$B$2:$B$201,B131,'Ledger'!$A$2:$A$201,("&lt;="&amp;A131)))</f>
        <v/>
      </c>
    </row>
    <row r="132" spans="1:9" x14ac:dyDescent="0.25">
      <c r="A132" s="11"/>
      <c r="F132" s="12"/>
      <c r="G132" s="13" t="str">
        <f>IF($A132="","",IF((C132="Charge"),(A132+'Accounts'!$B$3),""))</f>
        <v/>
      </c>
      <c r="H132" s="14" t="str">
        <f>IF($A132="","",IF((C132="Payment"),-F132,F132))</f>
        <v/>
      </c>
      <c r="I132" s="14" t="str">
        <f>IF($A132="","",SUMIFS('Ledger'!$H$2:$H$201,'Ledger'!$B$2:$B$201,B132,'Ledger'!$A$2:$A$201,("&lt;="&amp;A132)))</f>
        <v/>
      </c>
    </row>
    <row r="133" spans="1:9" x14ac:dyDescent="0.25">
      <c r="A133" s="11"/>
      <c r="F133" s="12"/>
      <c r="G133" s="13" t="str">
        <f>IF($A133="","",IF((C133="Charge"),(A133+'Accounts'!$B$3),""))</f>
        <v/>
      </c>
      <c r="H133" s="14" t="str">
        <f>IF($A133="","",IF((C133="Payment"),-F133,F133))</f>
        <v/>
      </c>
      <c r="I133" s="14" t="str">
        <f>IF($A133="","",SUMIFS('Ledger'!$H$2:$H$201,'Ledger'!$B$2:$B$201,B133,'Ledger'!$A$2:$A$201,("&lt;="&amp;A133)))</f>
        <v/>
      </c>
    </row>
    <row r="134" spans="1:9" x14ac:dyDescent="0.25">
      <c r="A134" s="11"/>
      <c r="F134" s="12"/>
      <c r="G134" s="13" t="str">
        <f>IF($A134="","",IF((C134="Charge"),(A134+'Accounts'!$B$3),""))</f>
        <v/>
      </c>
      <c r="H134" s="14" t="str">
        <f>IF($A134="","",IF((C134="Payment"),-F134,F134))</f>
        <v/>
      </c>
      <c r="I134" s="14" t="str">
        <f>IF($A134="","",SUMIFS('Ledger'!$H$2:$H$201,'Ledger'!$B$2:$B$201,B134,'Ledger'!$A$2:$A$201,("&lt;="&amp;A134)))</f>
        <v/>
      </c>
    </row>
    <row r="135" spans="1:9" x14ac:dyDescent="0.25">
      <c r="A135" s="11"/>
      <c r="F135" s="12"/>
      <c r="G135" s="13" t="str">
        <f>IF($A135="","",IF((C135="Charge"),(A135+'Accounts'!$B$3),""))</f>
        <v/>
      </c>
      <c r="H135" s="14" t="str">
        <f>IF($A135="","",IF((C135="Payment"),-F135,F135))</f>
        <v/>
      </c>
      <c r="I135" s="14" t="str">
        <f>IF($A135="","",SUMIFS('Ledger'!$H$2:$H$201,'Ledger'!$B$2:$B$201,B135,'Ledger'!$A$2:$A$201,("&lt;="&amp;A135)))</f>
        <v/>
      </c>
    </row>
    <row r="136" spans="1:9" x14ac:dyDescent="0.25">
      <c r="A136" s="11"/>
      <c r="F136" s="12"/>
      <c r="G136" s="13" t="str">
        <f>IF($A136="","",IF((C136="Charge"),(A136+'Accounts'!$B$3),""))</f>
        <v/>
      </c>
      <c r="H136" s="14" t="str">
        <f>IF($A136="","",IF((C136="Payment"),-F136,F136))</f>
        <v/>
      </c>
      <c r="I136" s="14" t="str">
        <f>IF($A136="","",SUMIFS('Ledger'!$H$2:$H$201,'Ledger'!$B$2:$B$201,B136,'Ledger'!$A$2:$A$201,("&lt;="&amp;A136)))</f>
        <v/>
      </c>
    </row>
    <row r="137" spans="1:9" x14ac:dyDescent="0.25">
      <c r="A137" s="11"/>
      <c r="F137" s="12"/>
      <c r="G137" s="13" t="str">
        <f>IF($A137="","",IF((C137="Charge"),(A137+'Accounts'!$B$3),""))</f>
        <v/>
      </c>
      <c r="H137" s="14" t="str">
        <f>IF($A137="","",IF((C137="Payment"),-F137,F137))</f>
        <v/>
      </c>
      <c r="I137" s="14" t="str">
        <f>IF($A137="","",SUMIFS('Ledger'!$H$2:$H$201,'Ledger'!$B$2:$B$201,B137,'Ledger'!$A$2:$A$201,("&lt;="&amp;A137)))</f>
        <v/>
      </c>
    </row>
    <row r="138" spans="1:9" x14ac:dyDescent="0.25">
      <c r="A138" s="11"/>
      <c r="F138" s="12"/>
      <c r="G138" s="13" t="str">
        <f>IF($A138="","",IF((C138="Charge"),(A138+'Accounts'!$B$3),""))</f>
        <v/>
      </c>
      <c r="H138" s="14" t="str">
        <f>IF($A138="","",IF((C138="Payment"),-F138,F138))</f>
        <v/>
      </c>
      <c r="I138" s="14" t="str">
        <f>IF($A138="","",SUMIFS('Ledger'!$H$2:$H$201,'Ledger'!$B$2:$B$201,B138,'Ledger'!$A$2:$A$201,("&lt;="&amp;A138)))</f>
        <v/>
      </c>
    </row>
    <row r="139" spans="1:9" x14ac:dyDescent="0.25">
      <c r="A139" s="11"/>
      <c r="F139" s="12"/>
      <c r="G139" s="13" t="str">
        <f>IF($A139="","",IF((C139="Charge"),(A139+'Accounts'!$B$3),""))</f>
        <v/>
      </c>
      <c r="H139" s="14" t="str">
        <f>IF($A139="","",IF((C139="Payment"),-F139,F139))</f>
        <v/>
      </c>
      <c r="I139" s="14" t="str">
        <f>IF($A139="","",SUMIFS('Ledger'!$H$2:$H$201,'Ledger'!$B$2:$B$201,B139,'Ledger'!$A$2:$A$201,("&lt;="&amp;A139)))</f>
        <v/>
      </c>
    </row>
    <row r="140" spans="1:9" x14ac:dyDescent="0.25">
      <c r="A140" s="11"/>
      <c r="F140" s="12"/>
      <c r="G140" s="13" t="str">
        <f>IF($A140="","",IF((C140="Charge"),(A140+'Accounts'!$B$3),""))</f>
        <v/>
      </c>
      <c r="H140" s="14" t="str">
        <f>IF($A140="","",IF((C140="Payment"),-F140,F140))</f>
        <v/>
      </c>
      <c r="I140" s="14" t="str">
        <f>IF($A140="","",SUMIFS('Ledger'!$H$2:$H$201,'Ledger'!$B$2:$B$201,B140,'Ledger'!$A$2:$A$201,("&lt;="&amp;A140)))</f>
        <v/>
      </c>
    </row>
    <row r="141" spans="1:9" x14ac:dyDescent="0.25">
      <c r="A141" s="11"/>
      <c r="F141" s="12"/>
      <c r="G141" s="13" t="str">
        <f>IF($A141="","",IF((C141="Charge"),(A141+'Accounts'!$B$3),""))</f>
        <v/>
      </c>
      <c r="H141" s="14" t="str">
        <f>IF($A141="","",IF((C141="Payment"),-F141,F141))</f>
        <v/>
      </c>
      <c r="I141" s="14" t="str">
        <f>IF($A141="","",SUMIFS('Ledger'!$H$2:$H$201,'Ledger'!$B$2:$B$201,B141,'Ledger'!$A$2:$A$201,("&lt;="&amp;A141)))</f>
        <v/>
      </c>
    </row>
    <row r="142" spans="1:9" x14ac:dyDescent="0.25">
      <c r="A142" s="11"/>
      <c r="F142" s="12"/>
      <c r="G142" s="13" t="str">
        <f>IF($A142="","",IF((C142="Charge"),(A142+'Accounts'!$B$3),""))</f>
        <v/>
      </c>
      <c r="H142" s="14" t="str">
        <f>IF($A142="","",IF((C142="Payment"),-F142,F142))</f>
        <v/>
      </c>
      <c r="I142" s="14" t="str">
        <f>IF($A142="","",SUMIFS('Ledger'!$H$2:$H$201,'Ledger'!$B$2:$B$201,B142,'Ledger'!$A$2:$A$201,("&lt;="&amp;A142)))</f>
        <v/>
      </c>
    </row>
    <row r="143" spans="1:9" x14ac:dyDescent="0.25">
      <c r="A143" s="11"/>
      <c r="F143" s="12"/>
      <c r="G143" s="13" t="str">
        <f>IF($A143="","",IF((C143="Charge"),(A143+'Accounts'!$B$3),""))</f>
        <v/>
      </c>
      <c r="H143" s="14" t="str">
        <f>IF($A143="","",IF((C143="Payment"),-F143,F143))</f>
        <v/>
      </c>
      <c r="I143" s="14" t="str">
        <f>IF($A143="","",SUMIFS('Ledger'!$H$2:$H$201,'Ledger'!$B$2:$B$201,B143,'Ledger'!$A$2:$A$201,("&lt;="&amp;A143)))</f>
        <v/>
      </c>
    </row>
    <row r="144" spans="1:9" x14ac:dyDescent="0.25">
      <c r="A144" s="11"/>
      <c r="F144" s="12"/>
      <c r="G144" s="13" t="str">
        <f>IF($A144="","",IF((C144="Charge"),(A144+'Accounts'!$B$3),""))</f>
        <v/>
      </c>
      <c r="H144" s="14" t="str">
        <f>IF($A144="","",IF((C144="Payment"),-F144,F144))</f>
        <v/>
      </c>
      <c r="I144" s="14" t="str">
        <f>IF($A144="","",SUMIFS('Ledger'!$H$2:$H$201,'Ledger'!$B$2:$B$201,B144,'Ledger'!$A$2:$A$201,("&lt;="&amp;A144)))</f>
        <v/>
      </c>
    </row>
    <row r="145" spans="1:9" x14ac:dyDescent="0.25">
      <c r="A145" s="11"/>
      <c r="F145" s="12"/>
      <c r="G145" s="13" t="str">
        <f>IF($A145="","",IF((C145="Charge"),(A145+'Accounts'!$B$3),""))</f>
        <v/>
      </c>
      <c r="H145" s="14" t="str">
        <f>IF($A145="","",IF((C145="Payment"),-F145,F145))</f>
        <v/>
      </c>
      <c r="I145" s="14" t="str">
        <f>IF($A145="","",SUMIFS('Ledger'!$H$2:$H$201,'Ledger'!$B$2:$B$201,B145,'Ledger'!$A$2:$A$201,("&lt;="&amp;A145)))</f>
        <v/>
      </c>
    </row>
    <row r="146" spans="1:9" x14ac:dyDescent="0.25">
      <c r="A146" s="11"/>
      <c r="F146" s="12"/>
      <c r="G146" s="13" t="str">
        <f>IF($A146="","",IF((C146="Charge"),(A146+'Accounts'!$B$3),""))</f>
        <v/>
      </c>
      <c r="H146" s="14" t="str">
        <f>IF($A146="","",IF((C146="Payment"),-F146,F146))</f>
        <v/>
      </c>
      <c r="I146" s="14" t="str">
        <f>IF($A146="","",SUMIFS('Ledger'!$H$2:$H$201,'Ledger'!$B$2:$B$201,B146,'Ledger'!$A$2:$A$201,("&lt;="&amp;A146)))</f>
        <v/>
      </c>
    </row>
    <row r="147" spans="1:9" x14ac:dyDescent="0.25">
      <c r="A147" s="11"/>
      <c r="F147" s="12"/>
      <c r="G147" s="13" t="str">
        <f>IF($A147="","",IF((C147="Charge"),(A147+'Accounts'!$B$3),""))</f>
        <v/>
      </c>
      <c r="H147" s="14" t="str">
        <f>IF($A147="","",IF((C147="Payment"),-F147,F147))</f>
        <v/>
      </c>
      <c r="I147" s="14" t="str">
        <f>IF($A147="","",SUMIFS('Ledger'!$H$2:$H$201,'Ledger'!$B$2:$B$201,B147,'Ledger'!$A$2:$A$201,("&lt;="&amp;A147)))</f>
        <v/>
      </c>
    </row>
    <row r="148" spans="1:9" x14ac:dyDescent="0.25">
      <c r="A148" s="11"/>
      <c r="F148" s="12"/>
      <c r="G148" s="13" t="str">
        <f>IF($A148="","",IF((C148="Charge"),(A148+'Accounts'!$B$3),""))</f>
        <v/>
      </c>
      <c r="H148" s="14" t="str">
        <f>IF($A148="","",IF((C148="Payment"),-F148,F148))</f>
        <v/>
      </c>
      <c r="I148" s="14" t="str">
        <f>IF($A148="","",SUMIFS('Ledger'!$H$2:$H$201,'Ledger'!$B$2:$B$201,B148,'Ledger'!$A$2:$A$201,("&lt;="&amp;A148)))</f>
        <v/>
      </c>
    </row>
    <row r="149" spans="1:9" x14ac:dyDescent="0.25">
      <c r="A149" s="11"/>
      <c r="F149" s="12"/>
      <c r="G149" s="13" t="str">
        <f>IF($A149="","",IF((C149="Charge"),(A149+'Accounts'!$B$3),""))</f>
        <v/>
      </c>
      <c r="H149" s="14" t="str">
        <f>IF($A149="","",IF((C149="Payment"),-F149,F149))</f>
        <v/>
      </c>
      <c r="I149" s="14" t="str">
        <f>IF($A149="","",SUMIFS('Ledger'!$H$2:$H$201,'Ledger'!$B$2:$B$201,B149,'Ledger'!$A$2:$A$201,("&lt;="&amp;A149)))</f>
        <v/>
      </c>
    </row>
    <row r="150" spans="1:9" x14ac:dyDescent="0.25">
      <c r="A150" s="11"/>
      <c r="F150" s="12"/>
      <c r="G150" s="13" t="str">
        <f>IF($A150="","",IF((C150="Charge"),(A150+'Accounts'!$B$3),""))</f>
        <v/>
      </c>
      <c r="H150" s="14" t="str">
        <f>IF($A150="","",IF((C150="Payment"),-F150,F150))</f>
        <v/>
      </c>
      <c r="I150" s="14" t="str">
        <f>IF($A150="","",SUMIFS('Ledger'!$H$2:$H$201,'Ledger'!$B$2:$B$201,B150,'Ledger'!$A$2:$A$201,("&lt;="&amp;A150)))</f>
        <v/>
      </c>
    </row>
    <row r="151" spans="1:9" x14ac:dyDescent="0.25">
      <c r="A151" s="11"/>
      <c r="F151" s="12"/>
      <c r="G151" s="13" t="str">
        <f>IF($A151="","",IF((C151="Charge"),(A151+'Accounts'!$B$3),""))</f>
        <v/>
      </c>
      <c r="H151" s="14" t="str">
        <f>IF($A151="","",IF((C151="Payment"),-F151,F151))</f>
        <v/>
      </c>
      <c r="I151" s="14" t="str">
        <f>IF($A151="","",SUMIFS('Ledger'!$H$2:$H$201,'Ledger'!$B$2:$B$201,B151,'Ledger'!$A$2:$A$201,("&lt;="&amp;A151)))</f>
        <v/>
      </c>
    </row>
    <row r="152" spans="1:9" x14ac:dyDescent="0.25">
      <c r="A152" s="11"/>
      <c r="F152" s="12"/>
      <c r="G152" s="13" t="str">
        <f>IF($A152="","",IF((C152="Charge"),(A152+'Accounts'!$B$3),""))</f>
        <v/>
      </c>
      <c r="H152" s="14" t="str">
        <f>IF($A152="","",IF((C152="Payment"),-F152,F152))</f>
        <v/>
      </c>
      <c r="I152" s="14" t="str">
        <f>IF($A152="","",SUMIFS('Ledger'!$H$2:$H$201,'Ledger'!$B$2:$B$201,B152,'Ledger'!$A$2:$A$201,("&lt;="&amp;A152)))</f>
        <v/>
      </c>
    </row>
    <row r="153" spans="1:9" x14ac:dyDescent="0.25">
      <c r="A153" s="11"/>
      <c r="F153" s="12"/>
      <c r="G153" s="13" t="str">
        <f>IF($A153="","",IF((C153="Charge"),(A153+'Accounts'!$B$3),""))</f>
        <v/>
      </c>
      <c r="H153" s="14" t="str">
        <f>IF($A153="","",IF((C153="Payment"),-F153,F153))</f>
        <v/>
      </c>
      <c r="I153" s="14" t="str">
        <f>IF($A153="","",SUMIFS('Ledger'!$H$2:$H$201,'Ledger'!$B$2:$B$201,B153,'Ledger'!$A$2:$A$201,("&lt;="&amp;A153)))</f>
        <v/>
      </c>
    </row>
    <row r="154" spans="1:9" x14ac:dyDescent="0.25">
      <c r="A154" s="11"/>
      <c r="F154" s="12"/>
      <c r="G154" s="13" t="str">
        <f>IF($A154="","",IF((C154="Charge"),(A154+'Accounts'!$B$3),""))</f>
        <v/>
      </c>
      <c r="H154" s="14" t="str">
        <f>IF($A154="","",IF((C154="Payment"),-F154,F154))</f>
        <v/>
      </c>
      <c r="I154" s="14" t="str">
        <f>IF($A154="","",SUMIFS('Ledger'!$H$2:$H$201,'Ledger'!$B$2:$B$201,B154,'Ledger'!$A$2:$A$201,("&lt;="&amp;A154)))</f>
        <v/>
      </c>
    </row>
    <row r="155" spans="1:9" x14ac:dyDescent="0.25">
      <c r="A155" s="11"/>
      <c r="F155" s="12"/>
      <c r="G155" s="13" t="str">
        <f>IF($A155="","",IF((C155="Charge"),(A155+'Accounts'!$B$3),""))</f>
        <v/>
      </c>
      <c r="H155" s="14" t="str">
        <f>IF($A155="","",IF((C155="Payment"),-F155,F155))</f>
        <v/>
      </c>
      <c r="I155" s="14" t="str">
        <f>IF($A155="","",SUMIFS('Ledger'!$H$2:$H$201,'Ledger'!$B$2:$B$201,B155,'Ledger'!$A$2:$A$201,("&lt;="&amp;A155)))</f>
        <v/>
      </c>
    </row>
    <row r="156" spans="1:9" x14ac:dyDescent="0.25">
      <c r="A156" s="11"/>
      <c r="F156" s="12"/>
      <c r="G156" s="13" t="str">
        <f>IF($A156="","",IF((C156="Charge"),(A156+'Accounts'!$B$3),""))</f>
        <v/>
      </c>
      <c r="H156" s="14" t="str">
        <f>IF($A156="","",IF((C156="Payment"),-F156,F156))</f>
        <v/>
      </c>
      <c r="I156" s="14" t="str">
        <f>IF($A156="","",SUMIFS('Ledger'!$H$2:$H$201,'Ledger'!$B$2:$B$201,B156,'Ledger'!$A$2:$A$201,("&lt;="&amp;A156)))</f>
        <v/>
      </c>
    </row>
    <row r="157" spans="1:9" x14ac:dyDescent="0.25">
      <c r="A157" s="11"/>
      <c r="F157" s="12"/>
      <c r="G157" s="13" t="str">
        <f>IF($A157="","",IF((C157="Charge"),(A157+'Accounts'!$B$3),""))</f>
        <v/>
      </c>
      <c r="H157" s="14" t="str">
        <f>IF($A157="","",IF((C157="Payment"),-F157,F157))</f>
        <v/>
      </c>
      <c r="I157" s="14" t="str">
        <f>IF($A157="","",SUMIFS('Ledger'!$H$2:$H$201,'Ledger'!$B$2:$B$201,B157,'Ledger'!$A$2:$A$201,("&lt;="&amp;A157)))</f>
        <v/>
      </c>
    </row>
    <row r="158" spans="1:9" x14ac:dyDescent="0.25">
      <c r="A158" s="11"/>
      <c r="F158" s="12"/>
      <c r="G158" s="13" t="str">
        <f>IF($A158="","",IF((C158="Charge"),(A158+'Accounts'!$B$3),""))</f>
        <v/>
      </c>
      <c r="H158" s="14" t="str">
        <f>IF($A158="","",IF((C158="Payment"),-F158,F158))</f>
        <v/>
      </c>
      <c r="I158" s="14" t="str">
        <f>IF($A158="","",SUMIFS('Ledger'!$H$2:$H$201,'Ledger'!$B$2:$B$201,B158,'Ledger'!$A$2:$A$201,("&lt;="&amp;A158)))</f>
        <v/>
      </c>
    </row>
    <row r="159" spans="1:9" x14ac:dyDescent="0.25">
      <c r="A159" s="11"/>
      <c r="F159" s="12"/>
      <c r="G159" s="13" t="str">
        <f>IF($A159="","",IF((C159="Charge"),(A159+'Accounts'!$B$3),""))</f>
        <v/>
      </c>
      <c r="H159" s="14" t="str">
        <f>IF($A159="","",IF((C159="Payment"),-F159,F159))</f>
        <v/>
      </c>
      <c r="I159" s="14" t="str">
        <f>IF($A159="","",SUMIFS('Ledger'!$H$2:$H$201,'Ledger'!$B$2:$B$201,B159,'Ledger'!$A$2:$A$201,("&lt;="&amp;A159)))</f>
        <v/>
      </c>
    </row>
    <row r="160" spans="1:9" x14ac:dyDescent="0.25">
      <c r="A160" s="11"/>
      <c r="F160" s="12"/>
      <c r="G160" s="13" t="str">
        <f>IF($A160="","",IF((C160="Charge"),(A160+'Accounts'!$B$3),""))</f>
        <v/>
      </c>
      <c r="H160" s="14" t="str">
        <f>IF($A160="","",IF((C160="Payment"),-F160,F160))</f>
        <v/>
      </c>
      <c r="I160" s="14" t="str">
        <f>IF($A160="","",SUMIFS('Ledger'!$H$2:$H$201,'Ledger'!$B$2:$B$201,B160,'Ledger'!$A$2:$A$201,("&lt;="&amp;A160)))</f>
        <v/>
      </c>
    </row>
    <row r="161" spans="1:9" x14ac:dyDescent="0.25">
      <c r="A161" s="11"/>
      <c r="F161" s="12"/>
      <c r="G161" s="13" t="str">
        <f>IF($A161="","",IF((C161="Charge"),(A161+'Accounts'!$B$3),""))</f>
        <v/>
      </c>
      <c r="H161" s="14" t="str">
        <f>IF($A161="","",IF((C161="Payment"),-F161,F161))</f>
        <v/>
      </c>
      <c r="I161" s="14" t="str">
        <f>IF($A161="","",SUMIFS('Ledger'!$H$2:$H$201,'Ledger'!$B$2:$B$201,B161,'Ledger'!$A$2:$A$201,("&lt;="&amp;A161)))</f>
        <v/>
      </c>
    </row>
    <row r="162" spans="1:9" x14ac:dyDescent="0.25">
      <c r="A162" s="11"/>
      <c r="F162" s="12"/>
      <c r="G162" s="13" t="str">
        <f>IF($A162="","",IF((C162="Charge"),(A162+'Accounts'!$B$3),""))</f>
        <v/>
      </c>
      <c r="H162" s="14" t="str">
        <f>IF($A162="","",IF((C162="Payment"),-F162,F162))</f>
        <v/>
      </c>
      <c r="I162" s="14" t="str">
        <f>IF($A162="","",SUMIFS('Ledger'!$H$2:$H$201,'Ledger'!$B$2:$B$201,B162,'Ledger'!$A$2:$A$201,("&lt;="&amp;A162)))</f>
        <v/>
      </c>
    </row>
    <row r="163" spans="1:9" x14ac:dyDescent="0.25">
      <c r="A163" s="11"/>
      <c r="F163" s="12"/>
      <c r="G163" s="13" t="str">
        <f>IF($A163="","",IF((C163="Charge"),(A163+'Accounts'!$B$3),""))</f>
        <v/>
      </c>
      <c r="H163" s="14" t="str">
        <f>IF($A163="","",IF((C163="Payment"),-F163,F163))</f>
        <v/>
      </c>
      <c r="I163" s="14" t="str">
        <f>IF($A163="","",SUMIFS('Ledger'!$H$2:$H$201,'Ledger'!$B$2:$B$201,B163,'Ledger'!$A$2:$A$201,("&lt;="&amp;A163)))</f>
        <v/>
      </c>
    </row>
    <row r="164" spans="1:9" x14ac:dyDescent="0.25">
      <c r="A164" s="11"/>
      <c r="F164" s="12"/>
      <c r="G164" s="13" t="str">
        <f>IF($A164="","",IF((C164="Charge"),(A164+'Accounts'!$B$3),""))</f>
        <v/>
      </c>
      <c r="H164" s="14" t="str">
        <f>IF($A164="","",IF((C164="Payment"),-F164,F164))</f>
        <v/>
      </c>
      <c r="I164" s="14" t="str">
        <f>IF($A164="","",SUMIFS('Ledger'!$H$2:$H$201,'Ledger'!$B$2:$B$201,B164,'Ledger'!$A$2:$A$201,("&lt;="&amp;A164)))</f>
        <v/>
      </c>
    </row>
    <row r="165" spans="1:9" x14ac:dyDescent="0.25">
      <c r="A165" s="11"/>
      <c r="F165" s="12"/>
      <c r="G165" s="13" t="str">
        <f>IF($A165="","",IF((C165="Charge"),(A165+'Accounts'!$B$3),""))</f>
        <v/>
      </c>
      <c r="H165" s="14" t="str">
        <f>IF($A165="","",IF((C165="Payment"),-F165,F165))</f>
        <v/>
      </c>
      <c r="I165" s="14" t="str">
        <f>IF($A165="","",SUMIFS('Ledger'!$H$2:$H$201,'Ledger'!$B$2:$B$201,B165,'Ledger'!$A$2:$A$201,("&lt;="&amp;A165)))</f>
        <v/>
      </c>
    </row>
    <row r="166" spans="1:9" x14ac:dyDescent="0.25">
      <c r="A166" s="11"/>
      <c r="F166" s="12"/>
      <c r="G166" s="13" t="str">
        <f>IF($A166="","",IF((C166="Charge"),(A166+'Accounts'!$B$3),""))</f>
        <v/>
      </c>
      <c r="H166" s="14" t="str">
        <f>IF($A166="","",IF((C166="Payment"),-F166,F166))</f>
        <v/>
      </c>
      <c r="I166" s="14" t="str">
        <f>IF($A166="","",SUMIFS('Ledger'!$H$2:$H$201,'Ledger'!$B$2:$B$201,B166,'Ledger'!$A$2:$A$201,("&lt;="&amp;A166)))</f>
        <v/>
      </c>
    </row>
    <row r="167" spans="1:9" x14ac:dyDescent="0.25">
      <c r="A167" s="11"/>
      <c r="F167" s="12"/>
      <c r="G167" s="13" t="str">
        <f>IF($A167="","",IF((C167="Charge"),(A167+'Accounts'!$B$3),""))</f>
        <v/>
      </c>
      <c r="H167" s="14" t="str">
        <f>IF($A167="","",IF((C167="Payment"),-F167,F167))</f>
        <v/>
      </c>
      <c r="I167" s="14" t="str">
        <f>IF($A167="","",SUMIFS('Ledger'!$H$2:$H$201,'Ledger'!$B$2:$B$201,B167,'Ledger'!$A$2:$A$201,("&lt;="&amp;A167)))</f>
        <v/>
      </c>
    </row>
    <row r="168" spans="1:9" x14ac:dyDescent="0.25">
      <c r="A168" s="11"/>
      <c r="F168" s="12"/>
      <c r="G168" s="13" t="str">
        <f>IF($A168="","",IF((C168="Charge"),(A168+'Accounts'!$B$3),""))</f>
        <v/>
      </c>
      <c r="H168" s="14" t="str">
        <f>IF($A168="","",IF((C168="Payment"),-F168,F168))</f>
        <v/>
      </c>
      <c r="I168" s="14" t="str">
        <f>IF($A168="","",SUMIFS('Ledger'!$H$2:$H$201,'Ledger'!$B$2:$B$201,B168,'Ledger'!$A$2:$A$201,("&lt;="&amp;A168)))</f>
        <v/>
      </c>
    </row>
    <row r="169" spans="1:9" x14ac:dyDescent="0.25">
      <c r="A169" s="11"/>
      <c r="F169" s="12"/>
      <c r="G169" s="13" t="str">
        <f>IF($A169="","",IF((C169="Charge"),(A169+'Accounts'!$B$3),""))</f>
        <v/>
      </c>
      <c r="H169" s="14" t="str">
        <f>IF($A169="","",IF((C169="Payment"),-F169,F169))</f>
        <v/>
      </c>
      <c r="I169" s="14" t="str">
        <f>IF($A169="","",SUMIFS('Ledger'!$H$2:$H$201,'Ledger'!$B$2:$B$201,B169,'Ledger'!$A$2:$A$201,("&lt;="&amp;A169)))</f>
        <v/>
      </c>
    </row>
    <row r="170" spans="1:9" x14ac:dyDescent="0.25">
      <c r="A170" s="11"/>
      <c r="F170" s="12"/>
      <c r="G170" s="13" t="str">
        <f>IF($A170="","",IF((C170="Charge"),(A170+'Accounts'!$B$3),""))</f>
        <v/>
      </c>
      <c r="H170" s="14" t="str">
        <f>IF($A170="","",IF((C170="Payment"),-F170,F170))</f>
        <v/>
      </c>
      <c r="I170" s="14" t="str">
        <f>IF($A170="","",SUMIFS('Ledger'!$H$2:$H$201,'Ledger'!$B$2:$B$201,B170,'Ledger'!$A$2:$A$201,("&lt;="&amp;A170)))</f>
        <v/>
      </c>
    </row>
    <row r="171" spans="1:9" x14ac:dyDescent="0.25">
      <c r="A171" s="11"/>
      <c r="F171" s="12"/>
      <c r="G171" s="13" t="str">
        <f>IF($A171="","",IF((C171="Charge"),(A171+'Accounts'!$B$3),""))</f>
        <v/>
      </c>
      <c r="H171" s="14" t="str">
        <f>IF($A171="","",IF((C171="Payment"),-F171,F171))</f>
        <v/>
      </c>
      <c r="I171" s="14" t="str">
        <f>IF($A171="","",SUMIFS('Ledger'!$H$2:$H$201,'Ledger'!$B$2:$B$201,B171,'Ledger'!$A$2:$A$201,("&lt;="&amp;A171)))</f>
        <v/>
      </c>
    </row>
    <row r="172" spans="1:9" x14ac:dyDescent="0.25">
      <c r="A172" s="11"/>
      <c r="F172" s="12"/>
      <c r="G172" s="13" t="str">
        <f>IF($A172="","",IF((C172="Charge"),(A172+'Accounts'!$B$3),""))</f>
        <v/>
      </c>
      <c r="H172" s="14" t="str">
        <f>IF($A172="","",IF((C172="Payment"),-F172,F172))</f>
        <v/>
      </c>
      <c r="I172" s="14" t="str">
        <f>IF($A172="","",SUMIFS('Ledger'!$H$2:$H$201,'Ledger'!$B$2:$B$201,B172,'Ledger'!$A$2:$A$201,("&lt;="&amp;A172)))</f>
        <v/>
      </c>
    </row>
    <row r="173" spans="1:9" x14ac:dyDescent="0.25">
      <c r="A173" s="11"/>
      <c r="F173" s="12"/>
      <c r="G173" s="13" t="str">
        <f>IF($A173="","",IF((C173="Charge"),(A173+'Accounts'!$B$3),""))</f>
        <v/>
      </c>
      <c r="H173" s="14" t="str">
        <f>IF($A173="","",IF((C173="Payment"),-F173,F173))</f>
        <v/>
      </c>
      <c r="I173" s="14" t="str">
        <f>IF($A173="","",SUMIFS('Ledger'!$H$2:$H$201,'Ledger'!$B$2:$B$201,B173,'Ledger'!$A$2:$A$201,("&lt;="&amp;A173)))</f>
        <v/>
      </c>
    </row>
    <row r="174" spans="1:9" x14ac:dyDescent="0.25">
      <c r="A174" s="11"/>
      <c r="F174" s="12"/>
      <c r="G174" s="13" t="str">
        <f>IF($A174="","",IF((C174="Charge"),(A174+'Accounts'!$B$3),""))</f>
        <v/>
      </c>
      <c r="H174" s="14" t="str">
        <f>IF($A174="","",IF((C174="Payment"),-F174,F174))</f>
        <v/>
      </c>
      <c r="I174" s="14" t="str">
        <f>IF($A174="","",SUMIFS('Ledger'!$H$2:$H$201,'Ledger'!$B$2:$B$201,B174,'Ledger'!$A$2:$A$201,("&lt;="&amp;A174)))</f>
        <v/>
      </c>
    </row>
    <row r="175" spans="1:9" x14ac:dyDescent="0.25">
      <c r="A175" s="11"/>
      <c r="F175" s="12"/>
      <c r="G175" s="13" t="str">
        <f>IF($A175="","",IF((C175="Charge"),(A175+'Accounts'!$B$3),""))</f>
        <v/>
      </c>
      <c r="H175" s="14" t="str">
        <f>IF($A175="","",IF((C175="Payment"),-F175,F175))</f>
        <v/>
      </c>
      <c r="I175" s="14" t="str">
        <f>IF($A175="","",SUMIFS('Ledger'!$H$2:$H$201,'Ledger'!$B$2:$B$201,B175,'Ledger'!$A$2:$A$201,("&lt;="&amp;A175)))</f>
        <v/>
      </c>
    </row>
    <row r="176" spans="1:9" x14ac:dyDescent="0.25">
      <c r="A176" s="11"/>
      <c r="F176" s="12"/>
      <c r="G176" s="13" t="str">
        <f>IF($A176="","",IF((C176="Charge"),(A176+'Accounts'!$B$3),""))</f>
        <v/>
      </c>
      <c r="H176" s="14" t="str">
        <f>IF($A176="","",IF((C176="Payment"),-F176,F176))</f>
        <v/>
      </c>
      <c r="I176" s="14" t="str">
        <f>IF($A176="","",SUMIFS('Ledger'!$H$2:$H$201,'Ledger'!$B$2:$B$201,B176,'Ledger'!$A$2:$A$201,("&lt;="&amp;A176)))</f>
        <v/>
      </c>
    </row>
    <row r="177" spans="1:9" x14ac:dyDescent="0.25">
      <c r="A177" s="11"/>
      <c r="F177" s="12"/>
      <c r="G177" s="13" t="str">
        <f>IF($A177="","",IF((C177="Charge"),(A177+'Accounts'!$B$3),""))</f>
        <v/>
      </c>
      <c r="H177" s="14" t="str">
        <f>IF($A177="","",IF((C177="Payment"),-F177,F177))</f>
        <v/>
      </c>
      <c r="I177" s="14" t="str">
        <f>IF($A177="","",SUMIFS('Ledger'!$H$2:$H$201,'Ledger'!$B$2:$B$201,B177,'Ledger'!$A$2:$A$201,("&lt;="&amp;A177)))</f>
        <v/>
      </c>
    </row>
    <row r="178" spans="1:9" x14ac:dyDescent="0.25">
      <c r="A178" s="11"/>
      <c r="F178" s="12"/>
      <c r="G178" s="13" t="str">
        <f>IF($A178="","",IF((C178="Charge"),(A178+'Accounts'!$B$3),""))</f>
        <v/>
      </c>
      <c r="H178" s="14" t="str">
        <f>IF($A178="","",IF((C178="Payment"),-F178,F178))</f>
        <v/>
      </c>
      <c r="I178" s="14" t="str">
        <f>IF($A178="","",SUMIFS('Ledger'!$H$2:$H$201,'Ledger'!$B$2:$B$201,B178,'Ledger'!$A$2:$A$201,("&lt;="&amp;A178)))</f>
        <v/>
      </c>
    </row>
    <row r="179" spans="1:9" x14ac:dyDescent="0.25">
      <c r="A179" s="11"/>
      <c r="F179" s="12"/>
      <c r="G179" s="13" t="str">
        <f>IF($A179="","",IF((C179="Charge"),(A179+'Accounts'!$B$3),""))</f>
        <v/>
      </c>
      <c r="H179" s="14" t="str">
        <f>IF($A179="","",IF((C179="Payment"),-F179,F179))</f>
        <v/>
      </c>
      <c r="I179" s="14" t="str">
        <f>IF($A179="","",SUMIFS('Ledger'!$H$2:$H$201,'Ledger'!$B$2:$B$201,B179,'Ledger'!$A$2:$A$201,("&lt;="&amp;A179)))</f>
        <v/>
      </c>
    </row>
    <row r="180" spans="1:9" x14ac:dyDescent="0.25">
      <c r="A180" s="11"/>
      <c r="F180" s="12"/>
      <c r="G180" s="13" t="str">
        <f>IF($A180="","",IF((C180="Charge"),(A180+'Accounts'!$B$3),""))</f>
        <v/>
      </c>
      <c r="H180" s="14" t="str">
        <f>IF($A180="","",IF((C180="Payment"),-F180,F180))</f>
        <v/>
      </c>
      <c r="I180" s="14" t="str">
        <f>IF($A180="","",SUMIFS('Ledger'!$H$2:$H$201,'Ledger'!$B$2:$B$201,B180,'Ledger'!$A$2:$A$201,("&lt;="&amp;A180)))</f>
        <v/>
      </c>
    </row>
    <row r="181" spans="1:9" x14ac:dyDescent="0.25">
      <c r="A181" s="11"/>
      <c r="F181" s="12"/>
      <c r="G181" s="13" t="str">
        <f>IF($A181="","",IF((C181="Charge"),(A181+'Accounts'!$B$3),""))</f>
        <v/>
      </c>
      <c r="H181" s="14" t="str">
        <f>IF($A181="","",IF((C181="Payment"),-F181,F181))</f>
        <v/>
      </c>
      <c r="I181" s="14" t="str">
        <f>IF($A181="","",SUMIFS('Ledger'!$H$2:$H$201,'Ledger'!$B$2:$B$201,B181,'Ledger'!$A$2:$A$201,("&lt;="&amp;A181)))</f>
        <v/>
      </c>
    </row>
    <row r="182" spans="1:9" x14ac:dyDescent="0.25">
      <c r="A182" s="11"/>
      <c r="F182" s="12"/>
      <c r="G182" s="13" t="str">
        <f>IF($A182="","",IF((C182="Charge"),(A182+'Accounts'!$B$3),""))</f>
        <v/>
      </c>
      <c r="H182" s="14" t="str">
        <f>IF($A182="","",IF((C182="Payment"),-F182,F182))</f>
        <v/>
      </c>
      <c r="I182" s="14" t="str">
        <f>IF($A182="","",SUMIFS('Ledger'!$H$2:$H$201,'Ledger'!$B$2:$B$201,B182,'Ledger'!$A$2:$A$201,("&lt;="&amp;A182)))</f>
        <v/>
      </c>
    </row>
    <row r="183" spans="1:9" x14ac:dyDescent="0.25">
      <c r="A183" s="11"/>
      <c r="F183" s="12"/>
      <c r="G183" s="13" t="str">
        <f>IF($A183="","",IF((C183="Charge"),(A183+'Accounts'!$B$3),""))</f>
        <v/>
      </c>
      <c r="H183" s="14" t="str">
        <f>IF($A183="","",IF((C183="Payment"),-F183,F183))</f>
        <v/>
      </c>
      <c r="I183" s="14" t="str">
        <f>IF($A183="","",SUMIFS('Ledger'!$H$2:$H$201,'Ledger'!$B$2:$B$201,B183,'Ledger'!$A$2:$A$201,("&lt;="&amp;A183)))</f>
        <v/>
      </c>
    </row>
    <row r="184" spans="1:9" x14ac:dyDescent="0.25">
      <c r="A184" s="11"/>
      <c r="F184" s="12"/>
      <c r="G184" s="13" t="str">
        <f>IF($A184="","",IF((C184="Charge"),(A184+'Accounts'!$B$3),""))</f>
        <v/>
      </c>
      <c r="H184" s="14" t="str">
        <f>IF($A184="","",IF((C184="Payment"),-F184,F184))</f>
        <v/>
      </c>
      <c r="I184" s="14" t="str">
        <f>IF($A184="","",SUMIFS('Ledger'!$H$2:$H$201,'Ledger'!$B$2:$B$201,B184,'Ledger'!$A$2:$A$201,("&lt;="&amp;A184)))</f>
        <v/>
      </c>
    </row>
    <row r="185" spans="1:9" x14ac:dyDescent="0.25">
      <c r="A185" s="11"/>
      <c r="F185" s="12"/>
      <c r="G185" s="13" t="str">
        <f>IF($A185="","",IF((C185="Charge"),(A185+'Accounts'!$B$3),""))</f>
        <v/>
      </c>
      <c r="H185" s="14" t="str">
        <f>IF($A185="","",IF((C185="Payment"),-F185,F185))</f>
        <v/>
      </c>
      <c r="I185" s="14" t="str">
        <f>IF($A185="","",SUMIFS('Ledger'!$H$2:$H$201,'Ledger'!$B$2:$B$201,B185,'Ledger'!$A$2:$A$201,("&lt;="&amp;A185)))</f>
        <v/>
      </c>
    </row>
    <row r="186" spans="1:9" x14ac:dyDescent="0.25">
      <c r="A186" s="11"/>
      <c r="F186" s="12"/>
      <c r="G186" s="13" t="str">
        <f>IF($A186="","",IF((C186="Charge"),(A186+'Accounts'!$B$3),""))</f>
        <v/>
      </c>
      <c r="H186" s="14" t="str">
        <f>IF($A186="","",IF((C186="Payment"),-F186,F186))</f>
        <v/>
      </c>
      <c r="I186" s="14" t="str">
        <f>IF($A186="","",SUMIFS('Ledger'!$H$2:$H$201,'Ledger'!$B$2:$B$201,B186,'Ledger'!$A$2:$A$201,("&lt;="&amp;A186)))</f>
        <v/>
      </c>
    </row>
    <row r="187" spans="1:9" x14ac:dyDescent="0.25">
      <c r="A187" s="11"/>
      <c r="F187" s="12"/>
      <c r="G187" s="13" t="str">
        <f>IF($A187="","",IF((C187="Charge"),(A187+'Accounts'!$B$3),""))</f>
        <v/>
      </c>
      <c r="H187" s="14" t="str">
        <f>IF($A187="","",IF((C187="Payment"),-F187,F187))</f>
        <v/>
      </c>
      <c r="I187" s="14" t="str">
        <f>IF($A187="","",SUMIFS('Ledger'!$H$2:$H$201,'Ledger'!$B$2:$B$201,B187,'Ledger'!$A$2:$A$201,("&lt;="&amp;A187)))</f>
        <v/>
      </c>
    </row>
    <row r="188" spans="1:9" x14ac:dyDescent="0.25">
      <c r="A188" s="11"/>
      <c r="F188" s="12"/>
      <c r="G188" s="13" t="str">
        <f>IF($A188="","",IF((C188="Charge"),(A188+'Accounts'!$B$3),""))</f>
        <v/>
      </c>
      <c r="H188" s="14" t="str">
        <f>IF($A188="","",IF((C188="Payment"),-F188,F188))</f>
        <v/>
      </c>
      <c r="I188" s="14" t="str">
        <f>IF($A188="","",SUMIFS('Ledger'!$H$2:$H$201,'Ledger'!$B$2:$B$201,B188,'Ledger'!$A$2:$A$201,("&lt;="&amp;A188)))</f>
        <v/>
      </c>
    </row>
    <row r="189" spans="1:9" x14ac:dyDescent="0.25">
      <c r="A189" s="11"/>
      <c r="F189" s="12"/>
      <c r="G189" s="13" t="str">
        <f>IF($A189="","",IF((C189="Charge"),(A189+'Accounts'!$B$3),""))</f>
        <v/>
      </c>
      <c r="H189" s="14" t="str">
        <f>IF($A189="","",IF((C189="Payment"),-F189,F189))</f>
        <v/>
      </c>
      <c r="I189" s="14" t="str">
        <f>IF($A189="","",SUMIFS('Ledger'!$H$2:$H$201,'Ledger'!$B$2:$B$201,B189,'Ledger'!$A$2:$A$201,("&lt;="&amp;A189)))</f>
        <v/>
      </c>
    </row>
    <row r="190" spans="1:9" x14ac:dyDescent="0.25">
      <c r="A190" s="11"/>
      <c r="F190" s="12"/>
      <c r="G190" s="13" t="str">
        <f>IF($A190="","",IF((C190="Charge"),(A190+'Accounts'!$B$3),""))</f>
        <v/>
      </c>
      <c r="H190" s="14" t="str">
        <f>IF($A190="","",IF((C190="Payment"),-F190,F190))</f>
        <v/>
      </c>
      <c r="I190" s="14" t="str">
        <f>IF($A190="","",SUMIFS('Ledger'!$H$2:$H$201,'Ledger'!$B$2:$B$201,B190,'Ledger'!$A$2:$A$201,("&lt;="&amp;A190)))</f>
        <v/>
      </c>
    </row>
    <row r="191" spans="1:9" x14ac:dyDescent="0.25">
      <c r="A191" s="11"/>
      <c r="F191" s="12"/>
      <c r="G191" s="13" t="str">
        <f>IF($A191="","",IF((C191="Charge"),(A191+'Accounts'!$B$3),""))</f>
        <v/>
      </c>
      <c r="H191" s="14" t="str">
        <f>IF($A191="","",IF((C191="Payment"),-F191,F191))</f>
        <v/>
      </c>
      <c r="I191" s="14" t="str">
        <f>IF($A191="","",SUMIFS('Ledger'!$H$2:$H$201,'Ledger'!$B$2:$B$201,B191,'Ledger'!$A$2:$A$201,("&lt;="&amp;A191)))</f>
        <v/>
      </c>
    </row>
    <row r="192" spans="1:9" x14ac:dyDescent="0.25">
      <c r="A192" s="11"/>
      <c r="F192" s="12"/>
      <c r="G192" s="13" t="str">
        <f>IF($A192="","",IF((C192="Charge"),(A192+'Accounts'!$B$3),""))</f>
        <v/>
      </c>
      <c r="H192" s="14" t="str">
        <f>IF($A192="","",IF((C192="Payment"),-F192,F192))</f>
        <v/>
      </c>
      <c r="I192" s="14" t="str">
        <f>IF($A192="","",SUMIFS('Ledger'!$H$2:$H$201,'Ledger'!$B$2:$B$201,B192,'Ledger'!$A$2:$A$201,("&lt;="&amp;A192)))</f>
        <v/>
      </c>
    </row>
    <row r="193" spans="1:9" x14ac:dyDescent="0.25">
      <c r="A193" s="11"/>
      <c r="F193" s="12"/>
      <c r="G193" s="13" t="str">
        <f>IF($A193="","",IF((C193="Charge"),(A193+'Accounts'!$B$3),""))</f>
        <v/>
      </c>
      <c r="H193" s="14" t="str">
        <f>IF($A193="","",IF((C193="Payment"),-F193,F193))</f>
        <v/>
      </c>
      <c r="I193" s="14" t="str">
        <f>IF($A193="","",SUMIFS('Ledger'!$H$2:$H$201,'Ledger'!$B$2:$B$201,B193,'Ledger'!$A$2:$A$201,("&lt;="&amp;A193)))</f>
        <v/>
      </c>
    </row>
    <row r="194" spans="1:9" x14ac:dyDescent="0.25">
      <c r="A194" s="11"/>
      <c r="F194" s="12"/>
      <c r="G194" s="13" t="str">
        <f>IF($A194="","",IF((C194="Charge"),(A194+'Accounts'!$B$3),""))</f>
        <v/>
      </c>
      <c r="H194" s="14" t="str">
        <f>IF($A194="","",IF((C194="Payment"),-F194,F194))</f>
        <v/>
      </c>
      <c r="I194" s="14" t="str">
        <f>IF($A194="","",SUMIFS('Ledger'!$H$2:$H$201,'Ledger'!$B$2:$B$201,B194,'Ledger'!$A$2:$A$201,("&lt;="&amp;A194)))</f>
        <v/>
      </c>
    </row>
    <row r="195" spans="1:9" x14ac:dyDescent="0.25">
      <c r="A195" s="11"/>
      <c r="F195" s="12"/>
      <c r="G195" s="13" t="str">
        <f>IF($A195="","",IF((C195="Charge"),(A195+'Accounts'!$B$3),""))</f>
        <v/>
      </c>
      <c r="H195" s="14" t="str">
        <f>IF($A195="","",IF((C195="Payment"),-F195,F195))</f>
        <v/>
      </c>
      <c r="I195" s="14" t="str">
        <f>IF($A195="","",SUMIFS('Ledger'!$H$2:$H$201,'Ledger'!$B$2:$B$201,B195,'Ledger'!$A$2:$A$201,("&lt;="&amp;A195)))</f>
        <v/>
      </c>
    </row>
    <row r="196" spans="1:9" x14ac:dyDescent="0.25">
      <c r="A196" s="11"/>
      <c r="F196" s="12"/>
      <c r="G196" s="13" t="str">
        <f>IF($A196="","",IF((C196="Charge"),(A196+'Accounts'!$B$3),""))</f>
        <v/>
      </c>
      <c r="H196" s="14" t="str">
        <f>IF($A196="","",IF((C196="Payment"),-F196,F196))</f>
        <v/>
      </c>
      <c r="I196" s="14" t="str">
        <f>IF($A196="","",SUMIFS('Ledger'!$H$2:$H$201,'Ledger'!$B$2:$B$201,B196,'Ledger'!$A$2:$A$201,("&lt;="&amp;A196)))</f>
        <v/>
      </c>
    </row>
    <row r="197" spans="1:9" x14ac:dyDescent="0.25">
      <c r="A197" s="11"/>
      <c r="F197" s="12"/>
      <c r="G197" s="13" t="str">
        <f>IF($A197="","",IF((C197="Charge"),(A197+'Accounts'!$B$3),""))</f>
        <v/>
      </c>
      <c r="H197" s="14" t="str">
        <f>IF($A197="","",IF((C197="Payment"),-F197,F197))</f>
        <v/>
      </c>
      <c r="I197" s="14" t="str">
        <f>IF($A197="","",SUMIFS('Ledger'!$H$2:$H$201,'Ledger'!$B$2:$B$201,B197,'Ledger'!$A$2:$A$201,("&lt;="&amp;A197)))</f>
        <v/>
      </c>
    </row>
    <row r="198" spans="1:9" x14ac:dyDescent="0.25">
      <c r="A198" s="11"/>
      <c r="F198" s="12"/>
      <c r="G198" s="13" t="str">
        <f>IF($A198="","",IF((C198="Charge"),(A198+'Accounts'!$B$3),""))</f>
        <v/>
      </c>
      <c r="H198" s="14" t="str">
        <f>IF($A198="","",IF((C198="Payment"),-F198,F198))</f>
        <v/>
      </c>
      <c r="I198" s="14" t="str">
        <f>IF($A198="","",SUMIFS('Ledger'!$H$2:$H$201,'Ledger'!$B$2:$B$201,B198,'Ledger'!$A$2:$A$201,("&lt;="&amp;A198)))</f>
        <v/>
      </c>
    </row>
    <row r="199" spans="1:9" x14ac:dyDescent="0.25">
      <c r="A199" s="11"/>
      <c r="F199" s="12"/>
      <c r="G199" s="13" t="str">
        <f>IF($A199="","",IF((C199="Charge"),(A199+'Accounts'!$B$3),""))</f>
        <v/>
      </c>
      <c r="H199" s="14" t="str">
        <f>IF($A199="","",IF((C199="Payment"),-F199,F199))</f>
        <v/>
      </c>
      <c r="I199" s="14" t="str">
        <f>IF($A199="","",SUMIFS('Ledger'!$H$2:$H$201,'Ledger'!$B$2:$B$201,B199,'Ledger'!$A$2:$A$201,("&lt;="&amp;A199)))</f>
        <v/>
      </c>
    </row>
    <row r="200" spans="1:9" x14ac:dyDescent="0.25">
      <c r="A200" s="11"/>
      <c r="F200" s="12"/>
      <c r="G200" s="13" t="str">
        <f>IF($A200="","",IF((C200="Charge"),(A200+'Accounts'!$B$3),""))</f>
        <v/>
      </c>
      <c r="H200" s="14" t="str">
        <f>IF($A200="","",IF((C200="Payment"),-F200,F200))</f>
        <v/>
      </c>
      <c r="I200" s="14" t="str">
        <f>IF($A200="","",SUMIFS('Ledger'!$H$2:$H$201,'Ledger'!$B$2:$B$201,B200,'Ledger'!$A$2:$A$201,("&lt;="&amp;A200)))</f>
        <v/>
      </c>
    </row>
    <row r="201" spans="1:9" x14ac:dyDescent="0.25">
      <c r="A201" s="11"/>
      <c r="F201" s="12"/>
      <c r="G201" s="13" t="str">
        <f>IF($A201="","",IF((C201="Charge"),(A201+'Accounts'!$B$3),""))</f>
        <v/>
      </c>
      <c r="H201" s="14" t="str">
        <f>IF($A201="","",IF((C201="Payment"),-F201,F201))</f>
        <v/>
      </c>
      <c r="I201" s="14" t="str">
        <f>IF($A201="","",SUMIFS('Ledger'!$H$2:$H$201,'Ledger'!$B$2:$B$201,B201,'Ledger'!$A$2:$A$201,("&lt;="&amp;A201)))</f>
        <v/>
      </c>
    </row>
  </sheetData>
  <autoFilter ref="A1:I1"/>
  <dataValidations count="4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Miller Farm, Two Oaks Stable, J. Ramirez, Hill Country 4-H" sqref="B2:B201">
      <formula1>"Miller Farm,Two Oaks Stable,J. Ramirez,Hill Country 4-H"</formula1>
    </dataValidation>
    <dataValidation type="list" allowBlank="1" showErrorMessage="1" errorTitle="Pick from the list" error="Choose one of: Charge, Payment" sqref="C2:C201">
      <formula1>"Charge,Payment"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39</v>
      </c>
      <c r="B1" s="15" t="s">
        <v>40</v>
      </c>
      <c r="C1" s="15" t="s">
        <v>41</v>
      </c>
    </row>
    <row r="2" spans="1:3" x14ac:dyDescent="0.25">
      <c r="A2" s="16" t="s">
        <v>42</v>
      </c>
      <c r="B2" s="17"/>
      <c r="C2" s="17"/>
    </row>
    <row r="3" spans="1:3" x14ac:dyDescent="0.25">
      <c r="A3" t="s">
        <v>43</v>
      </c>
      <c r="B3" s="18">
        <v>30</v>
      </c>
      <c r="C3" s="19" t="s">
        <v>44</v>
      </c>
    </row>
    <row r="4" spans="1:3" x14ac:dyDescent="0.25">
      <c r="A4" s="16" t="s">
        <v>45</v>
      </c>
      <c r="B4" s="17"/>
      <c r="C4" s="17"/>
    </row>
    <row r="5" spans="1:2" x14ac:dyDescent="0.25">
      <c r="A5" t="s">
        <v>46</v>
      </c>
      <c r="B5" s="20">
        <f>SUMIFS('Ledger'!$H$2:$H$201,'Ledger'!$B$2:$B$201,"Miller Farm")</f>
        <v>0</v>
      </c>
    </row>
    <row r="6" spans="1:2" x14ac:dyDescent="0.25">
      <c r="A6" t="s">
        <v>47</v>
      </c>
      <c r="B6" s="20">
        <f>SUMIFS('Ledger'!$H$2:$H$201,'Ledger'!$B$2:$B$201,"Two Oaks Stable")</f>
        <v>368</v>
      </c>
    </row>
    <row r="7" spans="1:2" x14ac:dyDescent="0.25">
      <c r="A7" t="s">
        <v>48</v>
      </c>
      <c r="B7" s="20">
        <f>SUMIFS('Ledger'!$H$2:$H$201,'Ledger'!$B$2:$B$201,"J. Ramirez")</f>
        <v>96</v>
      </c>
    </row>
    <row r="8" spans="1:3" x14ac:dyDescent="0.25">
      <c r="A8" s="16" t="s">
        <v>49</v>
      </c>
      <c r="B8" s="17"/>
      <c r="C8" s="17"/>
    </row>
    <row r="9" spans="1:3" x14ac:dyDescent="0.25">
      <c r="A9" t="s">
        <v>50</v>
      </c>
      <c r="B9" s="20">
        <f>SUMIFS('Ledger'!$F$2:$F$201,'Ledger'!$C$2:$C$201,"Charge",'Ledger'!$G$2:$G$201,("&lt;"&amp;TODAY()))</f>
        <v>830</v>
      </c>
      <c r="C9" s="19" t="s">
        <v>51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Ledger</vt:lpstr>
      <vt:lpstr>Accounts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