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<sst xmlns="http://schemas.openxmlformats.org/spreadsheetml/2006/main" count="60" uniqueCount="55">
  <si>
    <t>Equipment Rental Booking</t>
  </si>
  <si>
    <t>A free equipment rental booking spreadsheet: track bookings by unit and date with rate, deposit, and conflict alerts, in Google Sheets and Excel.</t>
  </si>
  <si>
    <t>Quick start</t>
  </si>
  <si>
    <t>Open the Bookings tab and replace the sample rows with your own — one row per entry. Formulas fill in automatically for new rows.</t>
  </si>
  <si>
    <t>One row per rental. Overlaps counts other bookings of the same unit in the same dates; anything above 0 is a double booking.</t>
  </si>
  <si>
    <t>Balance due is rental total minus deposit paid; damage waivers and fuel can be added as columns.</t>
  </si>
  <si>
    <t>Return by turns red once the date has passed and Status is not Returned / Cancelled.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</si>
  <si>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</si>
  <si>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</si>
  <si>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</si>
  <si>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</si>
  <si>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</si>
  <si>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</si>
  <si>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</si>
  <si>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</si>
  <si>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</si>
  <si>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Unit</t>
  </si>
  <si>
    <t>Start</t>
  </si>
  <si>
    <t>Return by</t>
  </si>
  <si>
    <t>Daily rate</t>
  </si>
  <si>
    <t>Deposit paid</t>
  </si>
  <si>
    <t>Status</t>
  </si>
  <si>
    <t>Days</t>
  </si>
  <si>
    <t>Rental total</t>
  </si>
  <si>
    <t>Balance due</t>
  </si>
  <si>
    <t>Overlaps</t>
  </si>
  <si>
    <t>Ridgeline Landscaping</t>
  </si>
  <si>
    <t>Mini excavator #2</t>
  </si>
  <si>
    <t>Confirmed</t>
  </si>
  <si>
    <t>J. Patel</t>
  </si>
  <si>
    <t>Skid steer #1</t>
  </si>
  <si>
    <t>Bayview Builders</t>
  </si>
  <si>
    <t>Scissor lift 19 ft</t>
  </si>
  <si>
    <t>Out</t>
  </si>
  <si>
    <t>M. Cohen</t>
  </si>
  <si>
    <t>Hold</t>
  </si>
  <si>
    <t>Oak Hill Church</t>
  </si>
  <si>
    <t>Towable generator 25 kW</t>
  </si>
  <si>
    <t>T. Nguyen</t>
  </si>
  <si>
    <t>Returned</t>
  </si>
  <si>
    <t>Item</t>
  </si>
  <si>
    <t>Value</t>
  </si>
  <si>
    <t>Notes</t>
  </si>
  <si>
    <t>Overview</t>
  </si>
  <si>
    <t>Entries</t>
  </si>
  <si>
    <t>Overdue (return by)</t>
  </si>
  <si>
    <t>By status</t>
  </si>
  <si>
    <t>Status: Hold</t>
  </si>
  <si>
    <t>Status: Confirmed</t>
  </si>
  <si>
    <t>Status: Out</t>
  </si>
  <si>
    <t>Status: Returned</t>
  </si>
  <si>
    <t>Status: Cancelled</t>
  </si>
  <si>
    <t>Totals</t>
  </si>
  <si>
    <t>Total deposit paid</t>
  </si>
  <si>
    <t>Total balance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</si>
</sst>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4" customWidth="1"/>
    <col min="6" max="6" width="15" customWidth="1"/>
    <col min="7" max="7" width="16" customWidth="1"/>
    <col min="8" max="8" width="12" customWidth="1"/>
    <col min="9" max="9" width="15" customWidth="1"/>
    <col min="10" max="10" width="14" customWidth="1"/>
    <col min="11" max="11" width="12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s="11">
        <v>46309</v>
      </c>
      <c r="D2" s="11">
        <v>46312</v>
      </c>
      <c r="E2" s="12">
        <v>325</v>
      </c>
      <c r="F2" s="12">
        <v>300</v>
      </c>
      <c r="G2" t="s">
        <v>28</v>
      </c>
      <c r="H2" s="13">
        <f>IF($A2="","",MAX(1,(D2-C2)))</f>
        <v>3</v>
      </c>
      <c r="I2" s="14">
        <f>IF($A2="","",(H2*E2))</f>
        <v>975</v>
      </c>
      <c r="J2" s="14">
        <f>IF($A2="","",(I2-F2))</f>
        <v>675</v>
      </c>
      <c r="K2" s="13">
        <f>IF($A2="","",(COUNTIFS('Bookings'!$B$2:$B$201,B2,'Bookings'!$C$2:$C$201,("&lt;"&amp;D2),'Bookings'!$D$2:$D$201,("&gt;"&amp;C2))-1))</f>
        <v>1</v>
      </c>
    </row>
    <row r="3" spans="1:11" x14ac:dyDescent="0.25">
      <c r="A3" t="s">
        <v>29</v>
      </c>
      <c r="B3" t="s">
        <v>30</v>
      </c>
      <c r="C3" s="11">
        <v>46310</v>
      </c>
      <c r="D3" s="11">
        <v>46311</v>
      </c>
      <c r="E3" s="12">
        <v>285</v>
      </c>
      <c r="F3" s="12">
        <v>150</v>
      </c>
      <c r="G3" t="s">
        <v>28</v>
      </c>
      <c r="H3" s="13">
        <f>IF($A3="","",MAX(1,(D3-C3)))</f>
        <v>1</v>
      </c>
      <c r="I3" s="14">
        <f>IF($A3="","",(H3*E3))</f>
        <v>285</v>
      </c>
      <c r="J3" s="14">
        <f>IF($A3="","",(I3-F3))</f>
        <v>135</v>
      </c>
      <c r="K3" s="13">
        <f>IF($A3="","",(COUNTIFS('Bookings'!$B$2:$B$201,B3,'Bookings'!$C$2:$C$201,("&lt;"&amp;D3),'Bookings'!$D$2:$D$201,("&gt;"&amp;C3))-1))</f>
        <v>0</v>
      </c>
    </row>
    <row r="4" spans="1:11" x14ac:dyDescent="0.25">
      <c r="A4" t="s">
        <v>31</v>
      </c>
      <c r="B4" t="s">
        <v>32</v>
      </c>
      <c r="C4" s="11">
        <v>46306</v>
      </c>
      <c r="D4" s="11">
        <v>46313</v>
      </c>
      <c r="E4" s="12">
        <v>145</v>
      </c>
      <c r="F4" s="12">
        <v>200</v>
      </c>
      <c r="G4" t="s">
        <v>33</v>
      </c>
      <c r="H4" s="13">
        <f>IF($A4="","",MAX(1,(D4-C4)))</f>
        <v>7</v>
      </c>
      <c r="I4" s="14">
        <f>IF($A4="","",(H4*E4))</f>
        <v>1015</v>
      </c>
      <c r="J4" s="14">
        <f>IF($A4="","",(I4-F4))</f>
        <v>815</v>
      </c>
      <c r="K4" s="13">
        <f>IF($A4="","",(COUNTIFS('Bookings'!$B$2:$B$201,B4,'Bookings'!$C$2:$C$201,("&lt;"&amp;D4),'Bookings'!$D$2:$D$201,("&gt;"&amp;C4))-1))</f>
        <v>0</v>
      </c>
    </row>
    <row r="5" spans="1:11" x14ac:dyDescent="0.25">
      <c r="A5" t="s">
        <v>34</v>
      </c>
      <c r="B5" t="s">
        <v>27</v>
      </c>
      <c r="C5" s="11">
        <v>46311</v>
      </c>
      <c r="D5" s="11">
        <v>46313</v>
      </c>
      <c r="E5" s="12">
        <v>325</v>
      </c>
      <c r="F5" s="12">
        <v>0</v>
      </c>
      <c r="G5" t="s">
        <v>35</v>
      </c>
      <c r="H5" s="13">
        <f>IF($A5="","",MAX(1,(D5-C5)))</f>
        <v>2</v>
      </c>
      <c r="I5" s="14">
        <f>IF($A5="","",(H5*E5))</f>
        <v>650</v>
      </c>
      <c r="J5" s="14">
        <f>IF($A5="","",(I5-F5))</f>
        <v>650</v>
      </c>
      <c r="K5" s="13">
        <f>IF($A5="","",(COUNTIFS('Bookings'!$B$2:$B$201,B5,'Bookings'!$C$2:$C$201,("&lt;"&amp;D5),'Bookings'!$D$2:$D$201,("&gt;"&amp;C5))-1))</f>
        <v>1</v>
      </c>
    </row>
    <row r="6" spans="1:11" x14ac:dyDescent="0.25">
      <c r="A6" t="s">
        <v>36</v>
      </c>
      <c r="B6" t="s">
        <v>37</v>
      </c>
      <c r="C6" s="11">
        <v>46314</v>
      </c>
      <c r="D6" s="11">
        <v>46315</v>
      </c>
      <c r="E6" s="12">
        <v>195</v>
      </c>
      <c r="F6" s="12">
        <v>100</v>
      </c>
      <c r="G6" t="s">
        <v>28</v>
      </c>
      <c r="H6" s="13">
        <f>IF($A6="","",MAX(1,(D6-C6)))</f>
        <v>1</v>
      </c>
      <c r="I6" s="14">
        <f>IF($A6="","",(H6*E6))</f>
        <v>195</v>
      </c>
      <c r="J6" s="14">
        <f>IF($A6="","",(I6-F6))</f>
        <v>95</v>
      </c>
      <c r="K6" s="13">
        <f>IF($A6="","",(COUNTIFS('Bookings'!$B$2:$B$201,B6,'Bookings'!$C$2:$C$201,("&lt;"&amp;D6),'Bookings'!$D$2:$D$201,("&gt;"&amp;C6))-1))</f>
        <v>0</v>
      </c>
    </row>
    <row r="7" spans="1:11" x14ac:dyDescent="0.25">
      <c r="A7" t="s">
        <v>38</v>
      </c>
      <c r="B7" t="s">
        <v>30</v>
      </c>
      <c r="C7" s="11">
        <v>46302</v>
      </c>
      <c r="D7" s="11">
        <v>46304</v>
      </c>
      <c r="E7" s="12">
        <v>285</v>
      </c>
      <c r="F7" s="12">
        <v>285</v>
      </c>
      <c r="G7" t="s">
        <v>39</v>
      </c>
      <c r="H7" s="13">
        <f>IF($A7="","",MAX(1,(D7-C7)))</f>
        <v>2</v>
      </c>
      <c r="I7" s="14">
        <f>IF($A7="","",(H7*E7))</f>
        <v>570</v>
      </c>
      <c r="J7" s="14">
        <f>IF($A7="","",(I7-F7))</f>
        <v>285</v>
      </c>
      <c r="K7" s="13">
        <f>IF($A7="","",(COUNTIFS('Bookings'!$B$2:$B$201,B7,'Bookings'!$C$2:$C$201,("&lt;"&amp;D7),'Bookings'!$D$2:$D$201,("&gt;"&amp;C7))-1))</f>
        <v>0</v>
      </c>
    </row>
    <row r="8" spans="1:11" x14ac:dyDescent="0.25">
      <c r="C8" s="11"/>
      <c r="D8" s="11"/>
      <c r="E8" s="12"/>
      <c r="F8" s="12"/>
      <c r="H8" s="13" t="str">
        <f>IF($A8="","",MAX(1,(D8-C8)))</f>
        <v/>
      </c>
      <c r="I8" s="14" t="str">
        <f>IF($A8="","",(H8*E8))</f>
        <v/>
      </c>
      <c r="J8" s="14" t="str">
        <f>IF($A8="","",(I8-F8))</f>
        <v/>
      </c>
      <c r="K8" s="13" t="str">
        <f>IF($A8="","",(COUNTIFS('Bookings'!$B$2:$B$201,B8,'Bookings'!$C$2:$C$201,("&lt;"&amp;D8),'Bookings'!$D$2:$D$201,("&gt;"&amp;C8))-1))</f>
        <v/>
      </c>
    </row>
    <row r="9" spans="1:11" x14ac:dyDescent="0.25">
      <c r="C9" s="11"/>
      <c r="D9" s="11"/>
      <c r="E9" s="12"/>
      <c r="F9" s="12"/>
      <c r="H9" s="13" t="str">
        <f>IF($A9="","",MAX(1,(D9-C9)))</f>
        <v/>
      </c>
      <c r="I9" s="14" t="str">
        <f>IF($A9="","",(H9*E9))</f>
        <v/>
      </c>
      <c r="J9" s="14" t="str">
        <f>IF($A9="","",(I9-F9))</f>
        <v/>
      </c>
      <c r="K9" s="13" t="str">
        <f>IF($A9="","",(COUNTIFS('Bookings'!$B$2:$B$201,B9,'Bookings'!$C$2:$C$201,("&lt;"&amp;D9),'Bookings'!$D$2:$D$201,("&gt;"&amp;C9))-1))</f>
        <v/>
      </c>
    </row>
    <row r="10" spans="1:11" x14ac:dyDescent="0.25">
      <c r="C10" s="11"/>
      <c r="D10" s="11"/>
      <c r="E10" s="12"/>
      <c r="F10" s="12"/>
      <c r="H10" s="13" t="str">
        <f>IF($A10="","",MAX(1,(D10-C10)))</f>
        <v/>
      </c>
      <c r="I10" s="14" t="str">
        <f>IF($A10="","",(H10*E10))</f>
        <v/>
      </c>
      <c r="J10" s="14" t="str">
        <f>IF($A10="","",(I10-F10))</f>
        <v/>
      </c>
      <c r="K10" s="13" t="str">
        <f>IF($A10="","",(COUNTIFS('Bookings'!$B$2:$B$201,B10,'Bookings'!$C$2:$C$201,("&lt;"&amp;D10),'Bookings'!$D$2:$D$201,("&gt;"&amp;C10))-1))</f>
        <v/>
      </c>
    </row>
    <row r="11" spans="1:11" x14ac:dyDescent="0.25">
      <c r="C11" s="11"/>
      <c r="D11" s="11"/>
      <c r="E11" s="12"/>
      <c r="F11" s="12"/>
      <c r="H11" s="13" t="str">
        <f>IF($A11="","",MAX(1,(D11-C11)))</f>
        <v/>
      </c>
      <c r="I11" s="14" t="str">
        <f>IF($A11="","",(H11*E11))</f>
        <v/>
      </c>
      <c r="J11" s="14" t="str">
        <f>IF($A11="","",(I11-F11))</f>
        <v/>
      </c>
      <c r="K11" s="13" t="str">
        <f>IF($A11="","",(COUNTIFS('Bookings'!$B$2:$B$201,B11,'Bookings'!$C$2:$C$201,("&lt;"&amp;D11),'Bookings'!$D$2:$D$201,("&gt;"&amp;C11))-1))</f>
        <v/>
      </c>
    </row>
    <row r="12" spans="1:11" x14ac:dyDescent="0.25">
      <c r="C12" s="11"/>
      <c r="D12" s="11"/>
      <c r="E12" s="12"/>
      <c r="F12" s="12"/>
      <c r="H12" s="13" t="str">
        <f>IF($A12="","",MAX(1,(D12-C12)))</f>
        <v/>
      </c>
      <c r="I12" s="14" t="str">
        <f>IF($A12="","",(H12*E12))</f>
        <v/>
      </c>
      <c r="J12" s="14" t="str">
        <f>IF($A12="","",(I12-F12))</f>
        <v/>
      </c>
      <c r="K12" s="13" t="str">
        <f>IF($A12="","",(COUNTIFS('Bookings'!$B$2:$B$201,B12,'Bookings'!$C$2:$C$201,("&lt;"&amp;D12),'Bookings'!$D$2:$D$201,("&gt;"&amp;C12))-1))</f>
        <v/>
      </c>
    </row>
    <row r="13" spans="1:11" x14ac:dyDescent="0.25">
      <c r="C13" s="11"/>
      <c r="D13" s="11"/>
      <c r="E13" s="12"/>
      <c r="F13" s="12"/>
      <c r="H13" s="13" t="str">
        <f>IF($A13="","",MAX(1,(D13-C13)))</f>
        <v/>
      </c>
      <c r="I13" s="14" t="str">
        <f>IF($A13="","",(H13*E13))</f>
        <v/>
      </c>
      <c r="J13" s="14" t="str">
        <f>IF($A13="","",(I13-F13))</f>
        <v/>
      </c>
      <c r="K13" s="13" t="str">
        <f>IF($A13="","",(COUNTIFS('Bookings'!$B$2:$B$201,B13,'Bookings'!$C$2:$C$201,("&lt;"&amp;D13),'Bookings'!$D$2:$D$201,("&gt;"&amp;C13))-1))</f>
        <v/>
      </c>
    </row>
    <row r="14" spans="1:11" x14ac:dyDescent="0.25">
      <c r="C14" s="11"/>
      <c r="D14" s="11"/>
      <c r="E14" s="12"/>
      <c r="F14" s="12"/>
      <c r="H14" s="13" t="str">
        <f>IF($A14="","",MAX(1,(D14-C14)))</f>
        <v/>
      </c>
      <c r="I14" s="14" t="str">
        <f>IF($A14="","",(H14*E14))</f>
        <v/>
      </c>
      <c r="J14" s="14" t="str">
        <f>IF($A14="","",(I14-F14))</f>
        <v/>
      </c>
      <c r="K14" s="13" t="str">
        <f>IF($A14="","",(COUNTIFS('Bookings'!$B$2:$B$201,B14,'Bookings'!$C$2:$C$201,("&lt;"&amp;D14),'Bookings'!$D$2:$D$201,("&gt;"&amp;C14))-1))</f>
        <v/>
      </c>
    </row>
    <row r="15" spans="1:11" x14ac:dyDescent="0.25">
      <c r="C15" s="11"/>
      <c r="D15" s="11"/>
      <c r="E15" s="12"/>
      <c r="F15" s="12"/>
      <c r="H15" s="13" t="str">
        <f>IF($A15="","",MAX(1,(D15-C15)))</f>
        <v/>
      </c>
      <c r="I15" s="14" t="str">
        <f>IF($A15="","",(H15*E15))</f>
        <v/>
      </c>
      <c r="J15" s="14" t="str">
        <f>IF($A15="","",(I15-F15))</f>
        <v/>
      </c>
      <c r="K15" s="13" t="str">
        <f>IF($A15="","",(COUNTIFS('Bookings'!$B$2:$B$201,B15,'Bookings'!$C$2:$C$201,("&lt;"&amp;D15),'Bookings'!$D$2:$D$201,("&gt;"&amp;C15))-1))</f>
        <v/>
      </c>
    </row>
    <row r="16" spans="1:11" x14ac:dyDescent="0.25">
      <c r="C16" s="11"/>
      <c r="D16" s="11"/>
      <c r="E16" s="12"/>
      <c r="F16" s="12"/>
      <c r="H16" s="13" t="str">
        <f>IF($A16="","",MAX(1,(D16-C16)))</f>
        <v/>
      </c>
      <c r="I16" s="14" t="str">
        <f>IF($A16="","",(H16*E16))</f>
        <v/>
      </c>
      <c r="J16" s="14" t="str">
        <f>IF($A16="","",(I16-F16))</f>
        <v/>
      </c>
      <c r="K16" s="13" t="str">
        <f>IF($A16="","",(COUNTIFS('Bookings'!$B$2:$B$201,B16,'Bookings'!$C$2:$C$201,("&lt;"&amp;D16),'Bookings'!$D$2:$D$201,("&gt;"&amp;C16))-1))</f>
        <v/>
      </c>
    </row>
    <row r="17" spans="1:11" x14ac:dyDescent="0.25">
      <c r="C17" s="11"/>
      <c r="D17" s="11"/>
      <c r="E17" s="12"/>
      <c r="F17" s="12"/>
      <c r="H17" s="13" t="str">
        <f>IF($A17="","",MAX(1,(D17-C17)))</f>
        <v/>
      </c>
      <c r="I17" s="14" t="str">
        <f>IF($A17="","",(H17*E17))</f>
        <v/>
      </c>
      <c r="J17" s="14" t="str">
        <f>IF($A17="","",(I17-F17))</f>
        <v/>
      </c>
      <c r="K17" s="13" t="str">
        <f>IF($A17="","",(COUNTIFS('Bookings'!$B$2:$B$201,B17,'Bookings'!$C$2:$C$201,("&lt;"&amp;D17),'Bookings'!$D$2:$D$201,("&gt;"&amp;C17))-1))</f>
        <v/>
      </c>
    </row>
    <row r="18" spans="1:11" x14ac:dyDescent="0.25">
      <c r="C18" s="11"/>
      <c r="D18" s="11"/>
      <c r="E18" s="12"/>
      <c r="F18" s="12"/>
      <c r="H18" s="13" t="str">
        <f>IF($A18="","",MAX(1,(D18-C18)))</f>
        <v/>
      </c>
      <c r="I18" s="14" t="str">
        <f>IF($A18="","",(H18*E18))</f>
        <v/>
      </c>
      <c r="J18" s="14" t="str">
        <f>IF($A18="","",(I18-F18))</f>
        <v/>
      </c>
      <c r="K18" s="13" t="str">
        <f>IF($A18="","",(COUNTIFS('Bookings'!$B$2:$B$201,B18,'Bookings'!$C$2:$C$201,("&lt;"&amp;D18),'Bookings'!$D$2:$D$201,("&gt;"&amp;C18))-1))</f>
        <v/>
      </c>
    </row>
    <row r="19" spans="1:11" x14ac:dyDescent="0.25">
      <c r="C19" s="11"/>
      <c r="D19" s="11"/>
      <c r="E19" s="12"/>
      <c r="F19" s="12"/>
      <c r="H19" s="13" t="str">
        <f>IF($A19="","",MAX(1,(D19-C19)))</f>
        <v/>
      </c>
      <c r="I19" s="14" t="str">
        <f>IF($A19="","",(H19*E19))</f>
        <v/>
      </c>
      <c r="J19" s="14" t="str">
        <f>IF($A19="","",(I19-F19))</f>
        <v/>
      </c>
      <c r="K19" s="13" t="str">
        <f>IF($A19="","",(COUNTIFS('Bookings'!$B$2:$B$201,B19,'Bookings'!$C$2:$C$201,("&lt;"&amp;D19),'Bookings'!$D$2:$D$201,("&gt;"&amp;C19))-1))</f>
        <v/>
      </c>
    </row>
    <row r="20" spans="1:11" x14ac:dyDescent="0.25">
      <c r="C20" s="11"/>
      <c r="D20" s="11"/>
      <c r="E20" s="12"/>
      <c r="F20" s="12"/>
      <c r="H20" s="13" t="str">
        <f>IF($A20="","",MAX(1,(D20-C20)))</f>
        <v/>
      </c>
      <c r="I20" s="14" t="str">
        <f>IF($A20="","",(H20*E20))</f>
        <v/>
      </c>
      <c r="J20" s="14" t="str">
        <f>IF($A20="","",(I20-F20))</f>
        <v/>
      </c>
      <c r="K20" s="13" t="str">
        <f>IF($A20="","",(COUNTIFS('Bookings'!$B$2:$B$201,B20,'Bookings'!$C$2:$C$201,("&lt;"&amp;D20),'Bookings'!$D$2:$D$201,("&gt;"&amp;C20))-1))</f>
        <v/>
      </c>
    </row>
    <row r="21" spans="1:11" x14ac:dyDescent="0.25">
      <c r="C21" s="11"/>
      <c r="D21" s="11"/>
      <c r="E21" s="12"/>
      <c r="F21" s="12"/>
      <c r="H21" s="13" t="str">
        <f>IF($A21="","",MAX(1,(D21-C21)))</f>
        <v/>
      </c>
      <c r="I21" s="14" t="str">
        <f>IF($A21="","",(H21*E21))</f>
        <v/>
      </c>
      <c r="J21" s="14" t="str">
        <f>IF($A21="","",(I21-F21))</f>
        <v/>
      </c>
      <c r="K21" s="13" t="str">
        <f>IF($A21="","",(COUNTIFS('Bookings'!$B$2:$B$201,B21,'Bookings'!$C$2:$C$201,("&lt;"&amp;D21),'Bookings'!$D$2:$D$201,("&gt;"&amp;C21))-1))</f>
        <v/>
      </c>
    </row>
    <row r="22" spans="1:11" x14ac:dyDescent="0.25">
      <c r="C22" s="11"/>
      <c r="D22" s="11"/>
      <c r="E22" s="12"/>
      <c r="F22" s="12"/>
      <c r="H22" s="13" t="str">
        <f>IF($A22="","",MAX(1,(D22-C22)))</f>
        <v/>
      </c>
      <c r="I22" s="14" t="str">
        <f>IF($A22="","",(H22*E22))</f>
        <v/>
      </c>
      <c r="J22" s="14" t="str">
        <f>IF($A22="","",(I22-F22))</f>
        <v/>
      </c>
      <c r="K22" s="13" t="str">
        <f>IF($A22="","",(COUNTIFS('Bookings'!$B$2:$B$201,B22,'Bookings'!$C$2:$C$201,("&lt;"&amp;D22),'Bookings'!$D$2:$D$201,("&gt;"&amp;C22))-1))</f>
        <v/>
      </c>
    </row>
    <row r="23" spans="1:11" x14ac:dyDescent="0.25">
      <c r="C23" s="11"/>
      <c r="D23" s="11"/>
      <c r="E23" s="12"/>
      <c r="F23" s="12"/>
      <c r="H23" s="13" t="str">
        <f>IF($A23="","",MAX(1,(D23-C23)))</f>
        <v/>
      </c>
      <c r="I23" s="14" t="str">
        <f>IF($A23="","",(H23*E23))</f>
        <v/>
      </c>
      <c r="J23" s="14" t="str">
        <f>IF($A23="","",(I23-F23))</f>
        <v/>
      </c>
      <c r="K23" s="13" t="str">
        <f>IF($A23="","",(COUNTIFS('Bookings'!$B$2:$B$201,B23,'Bookings'!$C$2:$C$201,("&lt;"&amp;D23),'Bookings'!$D$2:$D$201,("&gt;"&amp;C23))-1))</f>
        <v/>
      </c>
    </row>
    <row r="24" spans="1:11" x14ac:dyDescent="0.25">
      <c r="C24" s="11"/>
      <c r="D24" s="11"/>
      <c r="E24" s="12"/>
      <c r="F24" s="12"/>
      <c r="H24" s="13" t="str">
        <f>IF($A24="","",MAX(1,(D24-C24)))</f>
        <v/>
      </c>
      <c r="I24" s="14" t="str">
        <f>IF($A24="","",(H24*E24))</f>
        <v/>
      </c>
      <c r="J24" s="14" t="str">
        <f>IF($A24="","",(I24-F24))</f>
        <v/>
      </c>
      <c r="K24" s="13" t="str">
        <f>IF($A24="","",(COUNTIFS('Bookings'!$B$2:$B$201,B24,'Bookings'!$C$2:$C$201,("&lt;"&amp;D24),'Bookings'!$D$2:$D$201,("&gt;"&amp;C24))-1))</f>
        <v/>
      </c>
    </row>
    <row r="25" spans="1:11" x14ac:dyDescent="0.25">
      <c r="C25" s="11"/>
      <c r="D25" s="11"/>
      <c r="E25" s="12"/>
      <c r="F25" s="12"/>
      <c r="H25" s="13" t="str">
        <f>IF($A25="","",MAX(1,(D25-C25)))</f>
        <v/>
      </c>
      <c r="I25" s="14" t="str">
        <f>IF($A25="","",(H25*E25))</f>
        <v/>
      </c>
      <c r="J25" s="14" t="str">
        <f>IF($A25="","",(I25-F25))</f>
        <v/>
      </c>
      <c r="K25" s="13" t="str">
        <f>IF($A25="","",(COUNTIFS('Bookings'!$B$2:$B$201,B25,'Bookings'!$C$2:$C$201,("&lt;"&amp;D25),'Bookings'!$D$2:$D$201,("&gt;"&amp;C25))-1))</f>
        <v/>
      </c>
    </row>
    <row r="26" spans="1:11" x14ac:dyDescent="0.25">
      <c r="C26" s="11"/>
      <c r="D26" s="11"/>
      <c r="E26" s="12"/>
      <c r="F26" s="12"/>
      <c r="H26" s="13" t="str">
        <f>IF($A26="","",MAX(1,(D26-C26)))</f>
        <v/>
      </c>
      <c r="I26" s="14" t="str">
        <f>IF($A26="","",(H26*E26))</f>
        <v/>
      </c>
      <c r="J26" s="14" t="str">
        <f>IF($A26="","",(I26-F26))</f>
        <v/>
      </c>
      <c r="K26" s="13" t="str">
        <f>IF($A26="","",(COUNTIFS('Bookings'!$B$2:$B$201,B26,'Bookings'!$C$2:$C$201,("&lt;"&amp;D26),'Bookings'!$D$2:$D$201,("&gt;"&amp;C26))-1))</f>
        <v/>
      </c>
    </row>
    <row r="27" spans="1:11" x14ac:dyDescent="0.25">
      <c r="C27" s="11"/>
      <c r="D27" s="11"/>
      <c r="E27" s="12"/>
      <c r="F27" s="12"/>
      <c r="H27" s="13" t="str">
        <f>IF($A27="","",MAX(1,(D27-C27)))</f>
        <v/>
      </c>
      <c r="I27" s="14" t="str">
        <f>IF($A27="","",(H27*E27))</f>
        <v/>
      </c>
      <c r="J27" s="14" t="str">
        <f>IF($A27="","",(I27-F27))</f>
        <v/>
      </c>
      <c r="K27" s="13" t="str">
        <f>IF($A27="","",(COUNTIFS('Bookings'!$B$2:$B$201,B27,'Bookings'!$C$2:$C$201,("&lt;"&amp;D27),'Bookings'!$D$2:$D$201,("&gt;"&amp;C27))-1))</f>
        <v/>
      </c>
    </row>
    <row r="28" spans="1:11" x14ac:dyDescent="0.25">
      <c r="C28" s="11"/>
      <c r="D28" s="11"/>
      <c r="E28" s="12"/>
      <c r="F28" s="12"/>
      <c r="H28" s="13" t="str">
        <f>IF($A28="","",MAX(1,(D28-C28)))</f>
        <v/>
      </c>
      <c r="I28" s="14" t="str">
        <f>IF($A28="","",(H28*E28))</f>
        <v/>
      </c>
      <c r="J28" s="14" t="str">
        <f>IF($A28="","",(I28-F28))</f>
        <v/>
      </c>
      <c r="K28" s="13" t="str">
        <f>IF($A28="","",(COUNTIFS('Bookings'!$B$2:$B$201,B28,'Bookings'!$C$2:$C$201,("&lt;"&amp;D28),'Bookings'!$D$2:$D$201,("&gt;"&amp;C28))-1))</f>
        <v/>
      </c>
    </row>
    <row r="29" spans="1:11" x14ac:dyDescent="0.25">
      <c r="C29" s="11"/>
      <c r="D29" s="11"/>
      <c r="E29" s="12"/>
      <c r="F29" s="12"/>
      <c r="H29" s="13" t="str">
        <f>IF($A29="","",MAX(1,(D29-C29)))</f>
        <v/>
      </c>
      <c r="I29" s="14" t="str">
        <f>IF($A29="","",(H29*E29))</f>
        <v/>
      </c>
      <c r="J29" s="14" t="str">
        <f>IF($A29="","",(I29-F29))</f>
        <v/>
      </c>
      <c r="K29" s="13" t="str">
        <f>IF($A29="","",(COUNTIFS('Bookings'!$B$2:$B$201,B29,'Bookings'!$C$2:$C$201,("&lt;"&amp;D29),'Bookings'!$D$2:$D$201,("&gt;"&amp;C29))-1))</f>
        <v/>
      </c>
    </row>
    <row r="30" spans="1:11" x14ac:dyDescent="0.25">
      <c r="C30" s="11"/>
      <c r="D30" s="11"/>
      <c r="E30" s="12"/>
      <c r="F30" s="12"/>
      <c r="H30" s="13" t="str">
        <f>IF($A30="","",MAX(1,(D30-C30)))</f>
        <v/>
      </c>
      <c r="I30" s="14" t="str">
        <f>IF($A30="","",(H30*E30))</f>
        <v/>
      </c>
      <c r="J30" s="14" t="str">
        <f>IF($A30="","",(I30-F30))</f>
        <v/>
      </c>
      <c r="K30" s="13" t="str">
        <f>IF($A30="","",(COUNTIFS('Bookings'!$B$2:$B$201,B30,'Bookings'!$C$2:$C$201,("&lt;"&amp;D30),'Bookings'!$D$2:$D$201,("&gt;"&amp;C30))-1))</f>
        <v/>
      </c>
    </row>
    <row r="31" spans="1:11" x14ac:dyDescent="0.25">
      <c r="C31" s="11"/>
      <c r="D31" s="11"/>
      <c r="E31" s="12"/>
      <c r="F31" s="12"/>
      <c r="H31" s="13" t="str">
        <f>IF($A31="","",MAX(1,(D31-C31)))</f>
        <v/>
      </c>
      <c r="I31" s="14" t="str">
        <f>IF($A31="","",(H31*E31))</f>
        <v/>
      </c>
      <c r="J31" s="14" t="str">
        <f>IF($A31="","",(I31-F31))</f>
        <v/>
      </c>
      <c r="K31" s="13" t="str">
        <f>IF($A31="","",(COUNTIFS('Bookings'!$B$2:$B$201,B31,'Bookings'!$C$2:$C$201,("&lt;"&amp;D31),'Bookings'!$D$2:$D$201,("&gt;"&amp;C31))-1))</f>
        <v/>
      </c>
    </row>
    <row r="32" spans="1:11" x14ac:dyDescent="0.25">
      <c r="C32" s="11"/>
      <c r="D32" s="11"/>
      <c r="E32" s="12"/>
      <c r="F32" s="12"/>
      <c r="H32" s="13" t="str">
        <f>IF($A32="","",MAX(1,(D32-C32)))</f>
        <v/>
      </c>
      <c r="I32" s="14" t="str">
        <f>IF($A32="","",(H32*E32))</f>
        <v/>
      </c>
      <c r="J32" s="14" t="str">
        <f>IF($A32="","",(I32-F32))</f>
        <v/>
      </c>
      <c r="K32" s="13" t="str">
        <f>IF($A32="","",(COUNTIFS('Bookings'!$B$2:$B$201,B32,'Bookings'!$C$2:$C$201,("&lt;"&amp;D32),'Bookings'!$D$2:$D$201,("&gt;"&amp;C32))-1))</f>
        <v/>
      </c>
    </row>
    <row r="33" spans="1:11" x14ac:dyDescent="0.25">
      <c r="C33" s="11"/>
      <c r="D33" s="11"/>
      <c r="E33" s="12"/>
      <c r="F33" s="12"/>
      <c r="H33" s="13" t="str">
        <f>IF($A33="","",MAX(1,(D33-C33)))</f>
        <v/>
      </c>
      <c r="I33" s="14" t="str">
        <f>IF($A33="","",(H33*E33))</f>
        <v/>
      </c>
      <c r="J33" s="14" t="str">
        <f>IF($A33="","",(I33-F33))</f>
        <v/>
      </c>
      <c r="K33" s="13" t="str">
        <f>IF($A33="","",(COUNTIFS('Bookings'!$B$2:$B$201,B33,'Bookings'!$C$2:$C$201,("&lt;"&amp;D33),'Bookings'!$D$2:$D$201,("&gt;"&amp;C33))-1))</f>
        <v/>
      </c>
    </row>
    <row r="34" spans="1:11" x14ac:dyDescent="0.25">
      <c r="C34" s="11"/>
      <c r="D34" s="11"/>
      <c r="E34" s="12"/>
      <c r="F34" s="12"/>
      <c r="H34" s="13" t="str">
        <f>IF($A34="","",MAX(1,(D34-C34)))</f>
        <v/>
      </c>
      <c r="I34" s="14" t="str">
        <f>IF($A34="","",(H34*E34))</f>
        <v/>
      </c>
      <c r="J34" s="14" t="str">
        <f>IF($A34="","",(I34-F34))</f>
        <v/>
      </c>
      <c r="K34" s="13" t="str">
        <f>IF($A34="","",(COUNTIFS('Bookings'!$B$2:$B$201,B34,'Bookings'!$C$2:$C$201,("&lt;"&amp;D34),'Bookings'!$D$2:$D$201,("&gt;"&amp;C34))-1))</f>
        <v/>
      </c>
    </row>
    <row r="35" spans="1:11" x14ac:dyDescent="0.25">
      <c r="C35" s="11"/>
      <c r="D35" s="11"/>
      <c r="E35" s="12"/>
      <c r="F35" s="12"/>
      <c r="H35" s="13" t="str">
        <f>IF($A35="","",MAX(1,(D35-C35)))</f>
        <v/>
      </c>
      <c r="I35" s="14" t="str">
        <f>IF($A35="","",(H35*E35))</f>
        <v/>
      </c>
      <c r="J35" s="14" t="str">
        <f>IF($A35="","",(I35-F35))</f>
        <v/>
      </c>
      <c r="K35" s="13" t="str">
        <f>IF($A35="","",(COUNTIFS('Bookings'!$B$2:$B$201,B35,'Bookings'!$C$2:$C$201,("&lt;"&amp;D35),'Bookings'!$D$2:$D$201,("&gt;"&amp;C35))-1))</f>
        <v/>
      </c>
    </row>
    <row r="36" spans="1:11" x14ac:dyDescent="0.25">
      <c r="C36" s="11"/>
      <c r="D36" s="11"/>
      <c r="E36" s="12"/>
      <c r="F36" s="12"/>
      <c r="H36" s="13" t="str">
        <f>IF($A36="","",MAX(1,(D36-C36)))</f>
        <v/>
      </c>
      <c r="I36" s="14" t="str">
        <f>IF($A36="","",(H36*E36))</f>
        <v/>
      </c>
      <c r="J36" s="14" t="str">
        <f>IF($A36="","",(I36-F36))</f>
        <v/>
      </c>
      <c r="K36" s="13" t="str">
        <f>IF($A36="","",(COUNTIFS('Bookings'!$B$2:$B$201,B36,'Bookings'!$C$2:$C$201,("&lt;"&amp;D36),'Bookings'!$D$2:$D$201,("&gt;"&amp;C36))-1))</f>
        <v/>
      </c>
    </row>
    <row r="37" spans="1:11" x14ac:dyDescent="0.25">
      <c r="C37" s="11"/>
      <c r="D37" s="11"/>
      <c r="E37" s="12"/>
      <c r="F37" s="12"/>
      <c r="H37" s="13" t="str">
        <f>IF($A37="","",MAX(1,(D37-C37)))</f>
        <v/>
      </c>
      <c r="I37" s="14" t="str">
        <f>IF($A37="","",(H37*E37))</f>
        <v/>
      </c>
      <c r="J37" s="14" t="str">
        <f>IF($A37="","",(I37-F37))</f>
        <v/>
      </c>
      <c r="K37" s="13" t="str">
        <f>IF($A37="","",(COUNTIFS('Bookings'!$B$2:$B$201,B37,'Bookings'!$C$2:$C$201,("&lt;"&amp;D37),'Bookings'!$D$2:$D$201,("&gt;"&amp;C37))-1))</f>
        <v/>
      </c>
    </row>
    <row r="38" spans="1:11" x14ac:dyDescent="0.25">
      <c r="C38" s="11"/>
      <c r="D38" s="11"/>
      <c r="E38" s="12"/>
      <c r="F38" s="12"/>
      <c r="H38" s="13" t="str">
        <f>IF($A38="","",MAX(1,(D38-C38)))</f>
        <v/>
      </c>
      <c r="I38" s="14" t="str">
        <f>IF($A38="","",(H38*E38))</f>
        <v/>
      </c>
      <c r="J38" s="14" t="str">
        <f>IF($A38="","",(I38-F38))</f>
        <v/>
      </c>
      <c r="K38" s="13" t="str">
        <f>IF($A38="","",(COUNTIFS('Bookings'!$B$2:$B$201,B38,'Bookings'!$C$2:$C$201,("&lt;"&amp;D38),'Bookings'!$D$2:$D$201,("&gt;"&amp;C38))-1))</f>
        <v/>
      </c>
    </row>
    <row r="39" spans="1:11" x14ac:dyDescent="0.25">
      <c r="C39" s="11"/>
      <c r="D39" s="11"/>
      <c r="E39" s="12"/>
      <c r="F39" s="12"/>
      <c r="H39" s="13" t="str">
        <f>IF($A39="","",MAX(1,(D39-C39)))</f>
        <v/>
      </c>
      <c r="I39" s="14" t="str">
        <f>IF($A39="","",(H39*E39))</f>
        <v/>
      </c>
      <c r="J39" s="14" t="str">
        <f>IF($A39="","",(I39-F39))</f>
        <v/>
      </c>
      <c r="K39" s="13" t="str">
        <f>IF($A39="","",(COUNTIFS('Bookings'!$B$2:$B$201,B39,'Bookings'!$C$2:$C$201,("&lt;"&amp;D39),'Bookings'!$D$2:$D$201,("&gt;"&amp;C39))-1))</f>
        <v/>
      </c>
    </row>
    <row r="40" spans="1:11" x14ac:dyDescent="0.25">
      <c r="C40" s="11"/>
      <c r="D40" s="11"/>
      <c r="E40" s="12"/>
      <c r="F40" s="12"/>
      <c r="H40" s="13" t="str">
        <f>IF($A40="","",MAX(1,(D40-C40)))</f>
        <v/>
      </c>
      <c r="I40" s="14" t="str">
        <f>IF($A40="","",(H40*E40))</f>
        <v/>
      </c>
      <c r="J40" s="14" t="str">
        <f>IF($A40="","",(I40-F40))</f>
        <v/>
      </c>
      <c r="K40" s="13" t="str">
        <f>IF($A40="","",(COUNTIFS('Bookings'!$B$2:$B$201,B40,'Bookings'!$C$2:$C$201,("&lt;"&amp;D40),'Bookings'!$D$2:$D$201,("&gt;"&amp;C40))-1))</f>
        <v/>
      </c>
    </row>
    <row r="41" spans="1:11" x14ac:dyDescent="0.25">
      <c r="C41" s="11"/>
      <c r="D41" s="11"/>
      <c r="E41" s="12"/>
      <c r="F41" s="12"/>
      <c r="H41" s="13" t="str">
        <f>IF($A41="","",MAX(1,(D41-C41)))</f>
        <v/>
      </c>
      <c r="I41" s="14" t="str">
        <f>IF($A41="","",(H41*E41))</f>
        <v/>
      </c>
      <c r="J41" s="14" t="str">
        <f>IF($A41="","",(I41-F41))</f>
        <v/>
      </c>
      <c r="K41" s="13" t="str">
        <f>IF($A41="","",(COUNTIFS('Bookings'!$B$2:$B$201,B41,'Bookings'!$C$2:$C$201,("&lt;"&amp;D41),'Bookings'!$D$2:$D$201,("&gt;"&amp;C41))-1))</f>
        <v/>
      </c>
    </row>
    <row r="42" spans="1:11" x14ac:dyDescent="0.25">
      <c r="C42" s="11"/>
      <c r="D42" s="11"/>
      <c r="E42" s="12"/>
      <c r="F42" s="12"/>
      <c r="H42" s="13" t="str">
        <f>IF($A42="","",MAX(1,(D42-C42)))</f>
        <v/>
      </c>
      <c r="I42" s="14" t="str">
        <f>IF($A42="","",(H42*E42))</f>
        <v/>
      </c>
      <c r="J42" s="14" t="str">
        <f>IF($A42="","",(I42-F42))</f>
        <v/>
      </c>
      <c r="K42" s="13" t="str">
        <f>IF($A42="","",(COUNTIFS('Bookings'!$B$2:$B$201,B42,'Bookings'!$C$2:$C$201,("&lt;"&amp;D42),'Bookings'!$D$2:$D$201,("&gt;"&amp;C42))-1))</f>
        <v/>
      </c>
    </row>
    <row r="43" spans="1:11" x14ac:dyDescent="0.25">
      <c r="C43" s="11"/>
      <c r="D43" s="11"/>
      <c r="E43" s="12"/>
      <c r="F43" s="12"/>
      <c r="H43" s="13" t="str">
        <f>IF($A43="","",MAX(1,(D43-C43)))</f>
        <v/>
      </c>
      <c r="I43" s="14" t="str">
        <f>IF($A43="","",(H43*E43))</f>
        <v/>
      </c>
      <c r="J43" s="14" t="str">
        <f>IF($A43="","",(I43-F43))</f>
        <v/>
      </c>
      <c r="K43" s="13" t="str">
        <f>IF($A43="","",(COUNTIFS('Bookings'!$B$2:$B$201,B43,'Bookings'!$C$2:$C$201,("&lt;"&amp;D43),'Bookings'!$D$2:$D$201,("&gt;"&amp;C43))-1))</f>
        <v/>
      </c>
    </row>
    <row r="44" spans="1:11" x14ac:dyDescent="0.25">
      <c r="C44" s="11"/>
      <c r="D44" s="11"/>
      <c r="E44" s="12"/>
      <c r="F44" s="12"/>
      <c r="H44" s="13" t="str">
        <f>IF($A44="","",MAX(1,(D44-C44)))</f>
        <v/>
      </c>
      <c r="I44" s="14" t="str">
        <f>IF($A44="","",(H44*E44))</f>
        <v/>
      </c>
      <c r="J44" s="14" t="str">
        <f>IF($A44="","",(I44-F44))</f>
        <v/>
      </c>
      <c r="K44" s="13" t="str">
        <f>IF($A44="","",(COUNTIFS('Bookings'!$B$2:$B$201,B44,'Bookings'!$C$2:$C$201,("&lt;"&amp;D44),'Bookings'!$D$2:$D$201,("&gt;"&amp;C44))-1))</f>
        <v/>
      </c>
    </row>
    <row r="45" spans="1:11" x14ac:dyDescent="0.25">
      <c r="C45" s="11"/>
      <c r="D45" s="11"/>
      <c r="E45" s="12"/>
      <c r="F45" s="12"/>
      <c r="H45" s="13" t="str">
        <f>IF($A45="","",MAX(1,(D45-C45)))</f>
        <v/>
      </c>
      <c r="I45" s="14" t="str">
        <f>IF($A45="","",(H45*E45))</f>
        <v/>
      </c>
      <c r="J45" s="14" t="str">
        <f>IF($A45="","",(I45-F45))</f>
        <v/>
      </c>
      <c r="K45" s="13" t="str">
        <f>IF($A45="","",(COUNTIFS('Bookings'!$B$2:$B$201,B45,'Bookings'!$C$2:$C$201,("&lt;"&amp;D45),'Bookings'!$D$2:$D$201,("&gt;"&amp;C45))-1))</f>
        <v/>
      </c>
    </row>
    <row r="46" spans="1:11" x14ac:dyDescent="0.25">
      <c r="C46" s="11"/>
      <c r="D46" s="11"/>
      <c r="E46" s="12"/>
      <c r="F46" s="12"/>
      <c r="H46" s="13" t="str">
        <f>IF($A46="","",MAX(1,(D46-C46)))</f>
        <v/>
      </c>
      <c r="I46" s="14" t="str">
        <f>IF($A46="","",(H46*E46))</f>
        <v/>
      </c>
      <c r="J46" s="14" t="str">
        <f>IF($A46="","",(I46-F46))</f>
        <v/>
      </c>
      <c r="K46" s="13" t="str">
        <f>IF($A46="","",(COUNTIFS('Bookings'!$B$2:$B$201,B46,'Bookings'!$C$2:$C$201,("&lt;"&amp;D46),'Bookings'!$D$2:$D$201,("&gt;"&amp;C46))-1))</f>
        <v/>
      </c>
    </row>
    <row r="47" spans="1:11" x14ac:dyDescent="0.25">
      <c r="C47" s="11"/>
      <c r="D47" s="11"/>
      <c r="E47" s="12"/>
      <c r="F47" s="12"/>
      <c r="H47" s="13" t="str">
        <f>IF($A47="","",MAX(1,(D47-C47)))</f>
        <v/>
      </c>
      <c r="I47" s="14" t="str">
        <f>IF($A47="","",(H47*E47))</f>
        <v/>
      </c>
      <c r="J47" s="14" t="str">
        <f>IF($A47="","",(I47-F47))</f>
        <v/>
      </c>
      <c r="K47" s="13" t="str">
        <f>IF($A47="","",(COUNTIFS('Bookings'!$B$2:$B$201,B47,'Bookings'!$C$2:$C$201,("&lt;"&amp;D47),'Bookings'!$D$2:$D$201,("&gt;"&amp;C47))-1))</f>
        <v/>
      </c>
    </row>
    <row r="48" spans="1:11" x14ac:dyDescent="0.25">
      <c r="C48" s="11"/>
      <c r="D48" s="11"/>
      <c r="E48" s="12"/>
      <c r="F48" s="12"/>
      <c r="H48" s="13" t="str">
        <f>IF($A48="","",MAX(1,(D48-C48)))</f>
        <v/>
      </c>
      <c r="I48" s="14" t="str">
        <f>IF($A48="","",(H48*E48))</f>
        <v/>
      </c>
      <c r="J48" s="14" t="str">
        <f>IF($A48="","",(I48-F48))</f>
        <v/>
      </c>
      <c r="K48" s="13" t="str">
        <f>IF($A48="","",(COUNTIFS('Bookings'!$B$2:$B$201,B48,'Bookings'!$C$2:$C$201,("&lt;"&amp;D48),'Bookings'!$D$2:$D$201,("&gt;"&amp;C48))-1))</f>
        <v/>
      </c>
    </row>
    <row r="49" spans="1:11" x14ac:dyDescent="0.25">
      <c r="C49" s="11"/>
      <c r="D49" s="11"/>
      <c r="E49" s="12"/>
      <c r="F49" s="12"/>
      <c r="H49" s="13" t="str">
        <f>IF($A49="","",MAX(1,(D49-C49)))</f>
        <v/>
      </c>
      <c r="I49" s="14" t="str">
        <f>IF($A49="","",(H49*E49))</f>
        <v/>
      </c>
      <c r="J49" s="14" t="str">
        <f>IF($A49="","",(I49-F49))</f>
        <v/>
      </c>
      <c r="K49" s="13" t="str">
        <f>IF($A49="","",(COUNTIFS('Bookings'!$B$2:$B$201,B49,'Bookings'!$C$2:$C$201,("&lt;"&amp;D49),'Bookings'!$D$2:$D$201,("&gt;"&amp;C49))-1))</f>
        <v/>
      </c>
    </row>
    <row r="50" spans="1:11" x14ac:dyDescent="0.25">
      <c r="C50" s="11"/>
      <c r="D50" s="11"/>
      <c r="E50" s="12"/>
      <c r="F50" s="12"/>
      <c r="H50" s="13" t="str">
        <f>IF($A50="","",MAX(1,(D50-C50)))</f>
        <v/>
      </c>
      <c r="I50" s="14" t="str">
        <f>IF($A50="","",(H50*E50))</f>
        <v/>
      </c>
      <c r="J50" s="14" t="str">
        <f>IF($A50="","",(I50-F50))</f>
        <v/>
      </c>
      <c r="K50" s="13" t="str">
        <f>IF($A50="","",(COUNTIFS('Bookings'!$B$2:$B$201,B50,'Bookings'!$C$2:$C$201,("&lt;"&amp;D50),'Bookings'!$D$2:$D$201,("&gt;"&amp;C50))-1))</f>
        <v/>
      </c>
    </row>
    <row r="51" spans="1:11" x14ac:dyDescent="0.25">
      <c r="C51" s="11"/>
      <c r="D51" s="11"/>
      <c r="E51" s="12"/>
      <c r="F51" s="12"/>
      <c r="H51" s="13" t="str">
        <f>IF($A51="","",MAX(1,(D51-C51)))</f>
        <v/>
      </c>
      <c r="I51" s="14" t="str">
        <f>IF($A51="","",(H51*E51))</f>
        <v/>
      </c>
      <c r="J51" s="14" t="str">
        <f>IF($A51="","",(I51-F51))</f>
        <v/>
      </c>
      <c r="K51" s="13" t="str">
        <f>IF($A51="","",(COUNTIFS('Bookings'!$B$2:$B$201,B51,'Bookings'!$C$2:$C$201,("&lt;"&amp;D51),'Bookings'!$D$2:$D$201,("&gt;"&amp;C51))-1))</f>
        <v/>
      </c>
    </row>
    <row r="52" spans="1:11" x14ac:dyDescent="0.25">
      <c r="C52" s="11"/>
      <c r="D52" s="11"/>
      <c r="E52" s="12"/>
      <c r="F52" s="12"/>
      <c r="H52" s="13" t="str">
        <f>IF($A52="","",MAX(1,(D52-C52)))</f>
        <v/>
      </c>
      <c r="I52" s="14" t="str">
        <f>IF($A52="","",(H52*E52))</f>
        <v/>
      </c>
      <c r="J52" s="14" t="str">
        <f>IF($A52="","",(I52-F52))</f>
        <v/>
      </c>
      <c r="K52" s="13" t="str">
        <f>IF($A52="","",(COUNTIFS('Bookings'!$B$2:$B$201,B52,'Bookings'!$C$2:$C$201,("&lt;"&amp;D52),'Bookings'!$D$2:$D$201,("&gt;"&amp;C52))-1))</f>
        <v/>
      </c>
    </row>
    <row r="53" spans="1:11" x14ac:dyDescent="0.25">
      <c r="C53" s="11"/>
      <c r="D53" s="11"/>
      <c r="E53" s="12"/>
      <c r="F53" s="12"/>
      <c r="H53" s="13" t="str">
        <f>IF($A53="","",MAX(1,(D53-C53)))</f>
        <v/>
      </c>
      <c r="I53" s="14" t="str">
        <f>IF($A53="","",(H53*E53))</f>
        <v/>
      </c>
      <c r="J53" s="14" t="str">
        <f>IF($A53="","",(I53-F53))</f>
        <v/>
      </c>
      <c r="K53" s="13" t="str">
        <f>IF($A53="","",(COUNTIFS('Bookings'!$B$2:$B$201,B53,'Bookings'!$C$2:$C$201,("&lt;"&amp;D53),'Bookings'!$D$2:$D$201,("&gt;"&amp;C53))-1))</f>
        <v/>
      </c>
    </row>
    <row r="54" spans="1:11" x14ac:dyDescent="0.25">
      <c r="C54" s="11"/>
      <c r="D54" s="11"/>
      <c r="E54" s="12"/>
      <c r="F54" s="12"/>
      <c r="H54" s="13" t="str">
        <f>IF($A54="","",MAX(1,(D54-C54)))</f>
        <v/>
      </c>
      <c r="I54" s="14" t="str">
        <f>IF($A54="","",(H54*E54))</f>
        <v/>
      </c>
      <c r="J54" s="14" t="str">
        <f>IF($A54="","",(I54-F54))</f>
        <v/>
      </c>
      <c r="K54" s="13" t="str">
        <f>IF($A54="","",(COUNTIFS('Bookings'!$B$2:$B$201,B54,'Bookings'!$C$2:$C$201,("&lt;"&amp;D54),'Bookings'!$D$2:$D$201,("&gt;"&amp;C54))-1))</f>
        <v/>
      </c>
    </row>
    <row r="55" spans="1:11" x14ac:dyDescent="0.25">
      <c r="C55" s="11"/>
      <c r="D55" s="11"/>
      <c r="E55" s="12"/>
      <c r="F55" s="12"/>
      <c r="H55" s="13" t="str">
        <f>IF($A55="","",MAX(1,(D55-C55)))</f>
        <v/>
      </c>
      <c r="I55" s="14" t="str">
        <f>IF($A55="","",(H55*E55))</f>
        <v/>
      </c>
      <c r="J55" s="14" t="str">
        <f>IF($A55="","",(I55-F55))</f>
        <v/>
      </c>
      <c r="K55" s="13" t="str">
        <f>IF($A55="","",(COUNTIFS('Bookings'!$B$2:$B$201,B55,'Bookings'!$C$2:$C$201,("&lt;"&amp;D55),'Bookings'!$D$2:$D$201,("&gt;"&amp;C55))-1))</f>
        <v/>
      </c>
    </row>
    <row r="56" spans="1:11" x14ac:dyDescent="0.25">
      <c r="C56" s="11"/>
      <c r="D56" s="11"/>
      <c r="E56" s="12"/>
      <c r="F56" s="12"/>
      <c r="H56" s="13" t="str">
        <f>IF($A56="","",MAX(1,(D56-C56)))</f>
        <v/>
      </c>
      <c r="I56" s="14" t="str">
        <f>IF($A56="","",(H56*E56))</f>
        <v/>
      </c>
      <c r="J56" s="14" t="str">
        <f>IF($A56="","",(I56-F56))</f>
        <v/>
      </c>
      <c r="K56" s="13" t="str">
        <f>IF($A56="","",(COUNTIFS('Bookings'!$B$2:$B$201,B56,'Bookings'!$C$2:$C$201,("&lt;"&amp;D56),'Bookings'!$D$2:$D$201,("&gt;"&amp;C56))-1))</f>
        <v/>
      </c>
    </row>
    <row r="57" spans="1:11" x14ac:dyDescent="0.25">
      <c r="C57" s="11"/>
      <c r="D57" s="11"/>
      <c r="E57" s="12"/>
      <c r="F57" s="12"/>
      <c r="H57" s="13" t="str">
        <f>IF($A57="","",MAX(1,(D57-C57)))</f>
        <v/>
      </c>
      <c r="I57" s="14" t="str">
        <f>IF($A57="","",(H57*E57))</f>
        <v/>
      </c>
      <c r="J57" s="14" t="str">
        <f>IF($A57="","",(I57-F57))</f>
        <v/>
      </c>
      <c r="K57" s="13" t="str">
        <f>IF($A57="","",(COUNTIFS('Bookings'!$B$2:$B$201,B57,'Bookings'!$C$2:$C$201,("&lt;"&amp;D57),'Bookings'!$D$2:$D$201,("&gt;"&amp;C57))-1))</f>
        <v/>
      </c>
    </row>
    <row r="58" spans="1:11" x14ac:dyDescent="0.25">
      <c r="C58" s="11"/>
      <c r="D58" s="11"/>
      <c r="E58" s="12"/>
      <c r="F58" s="12"/>
      <c r="H58" s="13" t="str">
        <f>IF($A58="","",MAX(1,(D58-C58)))</f>
        <v/>
      </c>
      <c r="I58" s="14" t="str">
        <f>IF($A58="","",(H58*E58))</f>
        <v/>
      </c>
      <c r="J58" s="14" t="str">
        <f>IF($A58="","",(I58-F58))</f>
        <v/>
      </c>
      <c r="K58" s="13" t="str">
        <f>IF($A58="","",(COUNTIFS('Bookings'!$B$2:$B$201,B58,'Bookings'!$C$2:$C$201,("&lt;"&amp;D58),'Bookings'!$D$2:$D$201,("&gt;"&amp;C58))-1))</f>
        <v/>
      </c>
    </row>
    <row r="59" spans="1:11" x14ac:dyDescent="0.25">
      <c r="C59" s="11"/>
      <c r="D59" s="11"/>
      <c r="E59" s="12"/>
      <c r="F59" s="12"/>
      <c r="H59" s="13" t="str">
        <f>IF($A59="","",MAX(1,(D59-C59)))</f>
        <v/>
      </c>
      <c r="I59" s="14" t="str">
        <f>IF($A59="","",(H59*E59))</f>
        <v/>
      </c>
      <c r="J59" s="14" t="str">
        <f>IF($A59="","",(I59-F59))</f>
        <v/>
      </c>
      <c r="K59" s="13" t="str">
        <f>IF($A59="","",(COUNTIFS('Bookings'!$B$2:$B$201,B59,'Bookings'!$C$2:$C$201,("&lt;"&amp;D59),'Bookings'!$D$2:$D$201,("&gt;"&amp;C59))-1))</f>
        <v/>
      </c>
    </row>
    <row r="60" spans="1:11" x14ac:dyDescent="0.25">
      <c r="C60" s="11"/>
      <c r="D60" s="11"/>
      <c r="E60" s="12"/>
      <c r="F60" s="12"/>
      <c r="H60" s="13" t="str">
        <f>IF($A60="","",MAX(1,(D60-C60)))</f>
        <v/>
      </c>
      <c r="I60" s="14" t="str">
        <f>IF($A60="","",(H60*E60))</f>
        <v/>
      </c>
      <c r="J60" s="14" t="str">
        <f>IF($A60="","",(I60-F60))</f>
        <v/>
      </c>
      <c r="K60" s="13" t="str">
        <f>IF($A60="","",(COUNTIFS('Bookings'!$B$2:$B$201,B60,'Bookings'!$C$2:$C$201,("&lt;"&amp;D60),'Bookings'!$D$2:$D$201,("&gt;"&amp;C60))-1))</f>
        <v/>
      </c>
    </row>
    <row r="61" spans="1:11" x14ac:dyDescent="0.25">
      <c r="C61" s="11"/>
      <c r="D61" s="11"/>
      <c r="E61" s="12"/>
      <c r="F61" s="12"/>
      <c r="H61" s="13" t="str">
        <f>IF($A61="","",MAX(1,(D61-C61)))</f>
        <v/>
      </c>
      <c r="I61" s="14" t="str">
        <f>IF($A61="","",(H61*E61))</f>
        <v/>
      </c>
      <c r="J61" s="14" t="str">
        <f>IF($A61="","",(I61-F61))</f>
        <v/>
      </c>
      <c r="K61" s="13" t="str">
        <f>IF($A61="","",(COUNTIFS('Bookings'!$B$2:$B$201,B61,'Bookings'!$C$2:$C$201,("&lt;"&amp;D61),'Bookings'!$D$2:$D$201,("&gt;"&amp;C61))-1))</f>
        <v/>
      </c>
    </row>
    <row r="62" spans="1:11" x14ac:dyDescent="0.25">
      <c r="C62" s="11"/>
      <c r="D62" s="11"/>
      <c r="E62" s="12"/>
      <c r="F62" s="12"/>
      <c r="H62" s="13" t="str">
        <f>IF($A62="","",MAX(1,(D62-C62)))</f>
        <v/>
      </c>
      <c r="I62" s="14" t="str">
        <f>IF($A62="","",(H62*E62))</f>
        <v/>
      </c>
      <c r="J62" s="14" t="str">
        <f>IF($A62="","",(I62-F62))</f>
        <v/>
      </c>
      <c r="K62" s="13" t="str">
        <f>IF($A62="","",(COUNTIFS('Bookings'!$B$2:$B$201,B62,'Bookings'!$C$2:$C$201,("&lt;"&amp;D62),'Bookings'!$D$2:$D$201,("&gt;"&amp;C62))-1))</f>
        <v/>
      </c>
    </row>
    <row r="63" spans="1:11" x14ac:dyDescent="0.25">
      <c r="C63" s="11"/>
      <c r="D63" s="11"/>
      <c r="E63" s="12"/>
      <c r="F63" s="12"/>
      <c r="H63" s="13" t="str">
        <f>IF($A63="","",MAX(1,(D63-C63)))</f>
        <v/>
      </c>
      <c r="I63" s="14" t="str">
        <f>IF($A63="","",(H63*E63))</f>
        <v/>
      </c>
      <c r="J63" s="14" t="str">
        <f>IF($A63="","",(I63-F63))</f>
        <v/>
      </c>
      <c r="K63" s="13" t="str">
        <f>IF($A63="","",(COUNTIFS('Bookings'!$B$2:$B$201,B63,'Bookings'!$C$2:$C$201,("&lt;"&amp;D63),'Bookings'!$D$2:$D$201,("&gt;"&amp;C63))-1))</f>
        <v/>
      </c>
    </row>
    <row r="64" spans="1:11" x14ac:dyDescent="0.25">
      <c r="C64" s="11"/>
      <c r="D64" s="11"/>
      <c r="E64" s="12"/>
      <c r="F64" s="12"/>
      <c r="H64" s="13" t="str">
        <f>IF($A64="","",MAX(1,(D64-C64)))</f>
        <v/>
      </c>
      <c r="I64" s="14" t="str">
        <f>IF($A64="","",(H64*E64))</f>
        <v/>
      </c>
      <c r="J64" s="14" t="str">
        <f>IF($A64="","",(I64-F64))</f>
        <v/>
      </c>
      <c r="K64" s="13" t="str">
        <f>IF($A64="","",(COUNTIFS('Bookings'!$B$2:$B$201,B64,'Bookings'!$C$2:$C$201,("&lt;"&amp;D64),'Bookings'!$D$2:$D$201,("&gt;"&amp;C64))-1))</f>
        <v/>
      </c>
    </row>
    <row r="65" spans="1:11" x14ac:dyDescent="0.25">
      <c r="C65" s="11"/>
      <c r="D65" s="11"/>
      <c r="E65" s="12"/>
      <c r="F65" s="12"/>
      <c r="H65" s="13" t="str">
        <f>IF($A65="","",MAX(1,(D65-C65)))</f>
        <v/>
      </c>
      <c r="I65" s="14" t="str">
        <f>IF($A65="","",(H65*E65))</f>
        <v/>
      </c>
      <c r="J65" s="14" t="str">
        <f>IF($A65="","",(I65-F65))</f>
        <v/>
      </c>
      <c r="K65" s="13" t="str">
        <f>IF($A65="","",(COUNTIFS('Bookings'!$B$2:$B$201,B65,'Bookings'!$C$2:$C$201,("&lt;"&amp;D65),'Bookings'!$D$2:$D$201,("&gt;"&amp;C65))-1))</f>
        <v/>
      </c>
    </row>
    <row r="66" spans="1:11" x14ac:dyDescent="0.25">
      <c r="C66" s="11"/>
      <c r="D66" s="11"/>
      <c r="E66" s="12"/>
      <c r="F66" s="12"/>
      <c r="H66" s="13" t="str">
        <f>IF($A66="","",MAX(1,(D66-C66)))</f>
        <v/>
      </c>
      <c r="I66" s="14" t="str">
        <f>IF($A66="","",(H66*E66))</f>
        <v/>
      </c>
      <c r="J66" s="14" t="str">
        <f>IF($A66="","",(I66-F66))</f>
        <v/>
      </c>
      <c r="K66" s="13" t="str">
        <f>IF($A66="","",(COUNTIFS('Bookings'!$B$2:$B$201,B66,'Bookings'!$C$2:$C$201,("&lt;"&amp;D66),'Bookings'!$D$2:$D$201,("&gt;"&amp;C66))-1))</f>
        <v/>
      </c>
    </row>
    <row r="67" spans="1:11" x14ac:dyDescent="0.25">
      <c r="C67" s="11"/>
      <c r="D67" s="11"/>
      <c r="E67" s="12"/>
      <c r="F67" s="12"/>
      <c r="H67" s="13" t="str">
        <f>IF($A67="","",MAX(1,(D67-C67)))</f>
        <v/>
      </c>
      <c r="I67" s="14" t="str">
        <f>IF($A67="","",(H67*E67))</f>
        <v/>
      </c>
      <c r="J67" s="14" t="str">
        <f>IF($A67="","",(I67-F67))</f>
        <v/>
      </c>
      <c r="K67" s="13" t="str">
        <f>IF($A67="","",(COUNTIFS('Bookings'!$B$2:$B$201,B67,'Bookings'!$C$2:$C$201,("&lt;"&amp;D67),'Bookings'!$D$2:$D$201,("&gt;"&amp;C67))-1))</f>
        <v/>
      </c>
    </row>
    <row r="68" spans="1:11" x14ac:dyDescent="0.25">
      <c r="C68" s="11"/>
      <c r="D68" s="11"/>
      <c r="E68" s="12"/>
      <c r="F68" s="12"/>
      <c r="H68" s="13" t="str">
        <f>IF($A68="","",MAX(1,(D68-C68)))</f>
        <v/>
      </c>
      <c r="I68" s="14" t="str">
        <f>IF($A68="","",(H68*E68))</f>
        <v/>
      </c>
      <c r="J68" s="14" t="str">
        <f>IF($A68="","",(I68-F68))</f>
        <v/>
      </c>
      <c r="K68" s="13" t="str">
        <f>IF($A68="","",(COUNTIFS('Bookings'!$B$2:$B$201,B68,'Bookings'!$C$2:$C$201,("&lt;"&amp;D68),'Bookings'!$D$2:$D$201,("&gt;"&amp;C68))-1))</f>
        <v/>
      </c>
    </row>
    <row r="69" spans="1:11" x14ac:dyDescent="0.25">
      <c r="C69" s="11"/>
      <c r="D69" s="11"/>
      <c r="E69" s="12"/>
      <c r="F69" s="12"/>
      <c r="H69" s="13" t="str">
        <f>IF($A69="","",MAX(1,(D69-C69)))</f>
        <v/>
      </c>
      <c r="I69" s="14" t="str">
        <f>IF($A69="","",(H69*E69))</f>
        <v/>
      </c>
      <c r="J69" s="14" t="str">
        <f>IF($A69="","",(I69-F69))</f>
        <v/>
      </c>
      <c r="K69" s="13" t="str">
        <f>IF($A69="","",(COUNTIFS('Bookings'!$B$2:$B$201,B69,'Bookings'!$C$2:$C$201,("&lt;"&amp;D69),'Bookings'!$D$2:$D$201,("&gt;"&amp;C69))-1))</f>
        <v/>
      </c>
    </row>
    <row r="70" spans="1:11" x14ac:dyDescent="0.25">
      <c r="C70" s="11"/>
      <c r="D70" s="11"/>
      <c r="E70" s="12"/>
      <c r="F70" s="12"/>
      <c r="H70" s="13" t="str">
        <f>IF($A70="","",MAX(1,(D70-C70)))</f>
        <v/>
      </c>
      <c r="I70" s="14" t="str">
        <f>IF($A70="","",(H70*E70))</f>
        <v/>
      </c>
      <c r="J70" s="14" t="str">
        <f>IF($A70="","",(I70-F70))</f>
        <v/>
      </c>
      <c r="K70" s="13" t="str">
        <f>IF($A70="","",(COUNTIFS('Bookings'!$B$2:$B$201,B70,'Bookings'!$C$2:$C$201,("&lt;"&amp;D70),'Bookings'!$D$2:$D$201,("&gt;"&amp;C70))-1))</f>
        <v/>
      </c>
    </row>
    <row r="71" spans="1:11" x14ac:dyDescent="0.25">
      <c r="C71" s="11"/>
      <c r="D71" s="11"/>
      <c r="E71" s="12"/>
      <c r="F71" s="12"/>
      <c r="H71" s="13" t="str">
        <f>IF($A71="","",MAX(1,(D71-C71)))</f>
        <v/>
      </c>
      <c r="I71" s="14" t="str">
        <f>IF($A71="","",(H71*E71))</f>
        <v/>
      </c>
      <c r="J71" s="14" t="str">
        <f>IF($A71="","",(I71-F71))</f>
        <v/>
      </c>
      <c r="K71" s="13" t="str">
        <f>IF($A71="","",(COUNTIFS('Bookings'!$B$2:$B$201,B71,'Bookings'!$C$2:$C$201,("&lt;"&amp;D71),'Bookings'!$D$2:$D$201,("&gt;"&amp;C71))-1))</f>
        <v/>
      </c>
    </row>
    <row r="72" spans="1:11" x14ac:dyDescent="0.25">
      <c r="C72" s="11"/>
      <c r="D72" s="11"/>
      <c r="E72" s="12"/>
      <c r="F72" s="12"/>
      <c r="H72" s="13" t="str">
        <f>IF($A72="","",MAX(1,(D72-C72)))</f>
        <v/>
      </c>
      <c r="I72" s="14" t="str">
        <f>IF($A72="","",(H72*E72))</f>
        <v/>
      </c>
      <c r="J72" s="14" t="str">
        <f>IF($A72="","",(I72-F72))</f>
        <v/>
      </c>
      <c r="K72" s="13" t="str">
        <f>IF($A72="","",(COUNTIFS('Bookings'!$B$2:$B$201,B72,'Bookings'!$C$2:$C$201,("&lt;"&amp;D72),'Bookings'!$D$2:$D$201,("&gt;"&amp;C72))-1))</f>
        <v/>
      </c>
    </row>
    <row r="73" spans="1:11" x14ac:dyDescent="0.25">
      <c r="C73" s="11"/>
      <c r="D73" s="11"/>
      <c r="E73" s="12"/>
      <c r="F73" s="12"/>
      <c r="H73" s="13" t="str">
        <f>IF($A73="","",MAX(1,(D73-C73)))</f>
        <v/>
      </c>
      <c r="I73" s="14" t="str">
        <f>IF($A73="","",(H73*E73))</f>
        <v/>
      </c>
      <c r="J73" s="14" t="str">
        <f>IF($A73="","",(I73-F73))</f>
        <v/>
      </c>
      <c r="K73" s="13" t="str">
        <f>IF($A73="","",(COUNTIFS('Bookings'!$B$2:$B$201,B73,'Bookings'!$C$2:$C$201,("&lt;"&amp;D73),'Bookings'!$D$2:$D$201,("&gt;"&amp;C73))-1))</f>
        <v/>
      </c>
    </row>
    <row r="74" spans="1:11" x14ac:dyDescent="0.25">
      <c r="C74" s="11"/>
      <c r="D74" s="11"/>
      <c r="E74" s="12"/>
      <c r="F74" s="12"/>
      <c r="H74" s="13" t="str">
        <f>IF($A74="","",MAX(1,(D74-C74)))</f>
        <v/>
      </c>
      <c r="I74" s="14" t="str">
        <f>IF($A74="","",(H74*E74))</f>
        <v/>
      </c>
      <c r="J74" s="14" t="str">
        <f>IF($A74="","",(I74-F74))</f>
        <v/>
      </c>
      <c r="K74" s="13" t="str">
        <f>IF($A74="","",(COUNTIFS('Bookings'!$B$2:$B$201,B74,'Bookings'!$C$2:$C$201,("&lt;"&amp;D74),'Bookings'!$D$2:$D$201,("&gt;"&amp;C74))-1))</f>
        <v/>
      </c>
    </row>
    <row r="75" spans="1:11" x14ac:dyDescent="0.25">
      <c r="C75" s="11"/>
      <c r="D75" s="11"/>
      <c r="E75" s="12"/>
      <c r="F75" s="12"/>
      <c r="H75" s="13" t="str">
        <f>IF($A75="","",MAX(1,(D75-C75)))</f>
        <v/>
      </c>
      <c r="I75" s="14" t="str">
        <f>IF($A75="","",(H75*E75))</f>
        <v/>
      </c>
      <c r="J75" s="14" t="str">
        <f>IF($A75="","",(I75-F75))</f>
        <v/>
      </c>
      <c r="K75" s="13" t="str">
        <f>IF($A75="","",(COUNTIFS('Bookings'!$B$2:$B$201,B75,'Bookings'!$C$2:$C$201,("&lt;"&amp;D75),'Bookings'!$D$2:$D$201,("&gt;"&amp;C75))-1))</f>
        <v/>
      </c>
    </row>
    <row r="76" spans="1:11" x14ac:dyDescent="0.25">
      <c r="C76" s="11"/>
      <c r="D76" s="11"/>
      <c r="E76" s="12"/>
      <c r="F76" s="12"/>
      <c r="H76" s="13" t="str">
        <f>IF($A76="","",MAX(1,(D76-C76)))</f>
        <v/>
      </c>
      <c r="I76" s="14" t="str">
        <f>IF($A76="","",(H76*E76))</f>
        <v/>
      </c>
      <c r="J76" s="14" t="str">
        <f>IF($A76="","",(I76-F76))</f>
        <v/>
      </c>
      <c r="K76" s="13" t="str">
        <f>IF($A76="","",(COUNTIFS('Bookings'!$B$2:$B$201,B76,'Bookings'!$C$2:$C$201,("&lt;"&amp;D76),'Bookings'!$D$2:$D$201,("&gt;"&amp;C76))-1))</f>
        <v/>
      </c>
    </row>
    <row r="77" spans="1:11" x14ac:dyDescent="0.25">
      <c r="C77" s="11"/>
      <c r="D77" s="11"/>
      <c r="E77" s="12"/>
      <c r="F77" s="12"/>
      <c r="H77" s="13" t="str">
        <f>IF($A77="","",MAX(1,(D77-C77)))</f>
        <v/>
      </c>
      <c r="I77" s="14" t="str">
        <f>IF($A77="","",(H77*E77))</f>
        <v/>
      </c>
      <c r="J77" s="14" t="str">
        <f>IF($A77="","",(I77-F77))</f>
        <v/>
      </c>
      <c r="K77" s="13" t="str">
        <f>IF($A77="","",(COUNTIFS('Bookings'!$B$2:$B$201,B77,'Bookings'!$C$2:$C$201,("&lt;"&amp;D77),'Bookings'!$D$2:$D$201,("&gt;"&amp;C77))-1))</f>
        <v/>
      </c>
    </row>
    <row r="78" spans="1:11" x14ac:dyDescent="0.25">
      <c r="C78" s="11"/>
      <c r="D78" s="11"/>
      <c r="E78" s="12"/>
      <c r="F78" s="12"/>
      <c r="H78" s="13" t="str">
        <f>IF($A78="","",MAX(1,(D78-C78)))</f>
        <v/>
      </c>
      <c r="I78" s="14" t="str">
        <f>IF($A78="","",(H78*E78))</f>
        <v/>
      </c>
      <c r="J78" s="14" t="str">
        <f>IF($A78="","",(I78-F78))</f>
        <v/>
      </c>
      <c r="K78" s="13" t="str">
        <f>IF($A78="","",(COUNTIFS('Bookings'!$B$2:$B$201,B78,'Bookings'!$C$2:$C$201,("&lt;"&amp;D78),'Bookings'!$D$2:$D$201,("&gt;"&amp;C78))-1))</f>
        <v/>
      </c>
    </row>
    <row r="79" spans="1:11" x14ac:dyDescent="0.25">
      <c r="C79" s="11"/>
      <c r="D79" s="11"/>
      <c r="E79" s="12"/>
      <c r="F79" s="12"/>
      <c r="H79" s="13" t="str">
        <f>IF($A79="","",MAX(1,(D79-C79)))</f>
        <v/>
      </c>
      <c r="I79" s="14" t="str">
        <f>IF($A79="","",(H79*E79))</f>
        <v/>
      </c>
      <c r="J79" s="14" t="str">
        <f>IF($A79="","",(I79-F79))</f>
        <v/>
      </c>
      <c r="K79" s="13" t="str">
        <f>IF($A79="","",(COUNTIFS('Bookings'!$B$2:$B$201,B79,'Bookings'!$C$2:$C$201,("&lt;"&amp;D79),'Bookings'!$D$2:$D$201,("&gt;"&amp;C79))-1))</f>
        <v/>
      </c>
    </row>
    <row r="80" spans="1:11" x14ac:dyDescent="0.25">
      <c r="C80" s="11"/>
      <c r="D80" s="11"/>
      <c r="E80" s="12"/>
      <c r="F80" s="12"/>
      <c r="H80" s="13" t="str">
        <f>IF($A80="","",MAX(1,(D80-C80)))</f>
        <v/>
      </c>
      <c r="I80" s="14" t="str">
        <f>IF($A80="","",(H80*E80))</f>
        <v/>
      </c>
      <c r="J80" s="14" t="str">
        <f>IF($A80="","",(I80-F80))</f>
        <v/>
      </c>
      <c r="K80" s="13" t="str">
        <f>IF($A80="","",(COUNTIFS('Bookings'!$B$2:$B$201,B80,'Bookings'!$C$2:$C$201,("&lt;"&amp;D80),'Bookings'!$D$2:$D$201,("&gt;"&amp;C80))-1))</f>
        <v/>
      </c>
    </row>
    <row r="81" spans="1:11" x14ac:dyDescent="0.25">
      <c r="C81" s="11"/>
      <c r="D81" s="11"/>
      <c r="E81" s="12"/>
      <c r="F81" s="12"/>
      <c r="H81" s="13" t="str">
        <f>IF($A81="","",MAX(1,(D81-C81)))</f>
        <v/>
      </c>
      <c r="I81" s="14" t="str">
        <f>IF($A81="","",(H81*E81))</f>
        <v/>
      </c>
      <c r="J81" s="14" t="str">
        <f>IF($A81="","",(I81-F81))</f>
        <v/>
      </c>
      <c r="K81" s="13" t="str">
        <f>IF($A81="","",(COUNTIFS('Bookings'!$B$2:$B$201,B81,'Bookings'!$C$2:$C$201,("&lt;"&amp;D81),'Bookings'!$D$2:$D$201,("&gt;"&amp;C81))-1))</f>
        <v/>
      </c>
    </row>
    <row r="82" spans="1:11" x14ac:dyDescent="0.25">
      <c r="C82" s="11"/>
      <c r="D82" s="11"/>
      <c r="E82" s="12"/>
      <c r="F82" s="12"/>
      <c r="H82" s="13" t="str">
        <f>IF($A82="","",MAX(1,(D82-C82)))</f>
        <v/>
      </c>
      <c r="I82" s="14" t="str">
        <f>IF($A82="","",(H82*E82))</f>
        <v/>
      </c>
      <c r="J82" s="14" t="str">
        <f>IF($A82="","",(I82-F82))</f>
        <v/>
      </c>
      <c r="K82" s="13" t="str">
        <f>IF($A82="","",(COUNTIFS('Bookings'!$B$2:$B$201,B82,'Bookings'!$C$2:$C$201,("&lt;"&amp;D82),'Bookings'!$D$2:$D$201,("&gt;"&amp;C82))-1))</f>
        <v/>
      </c>
    </row>
    <row r="83" spans="1:11" x14ac:dyDescent="0.25">
      <c r="C83" s="11"/>
      <c r="D83" s="11"/>
      <c r="E83" s="12"/>
      <c r="F83" s="12"/>
      <c r="H83" s="13" t="str">
        <f>IF($A83="","",MAX(1,(D83-C83)))</f>
        <v/>
      </c>
      <c r="I83" s="14" t="str">
        <f>IF($A83="","",(H83*E83))</f>
        <v/>
      </c>
      <c r="J83" s="14" t="str">
        <f>IF($A83="","",(I83-F83))</f>
        <v/>
      </c>
      <c r="K83" s="13" t="str">
        <f>IF($A83="","",(COUNTIFS('Bookings'!$B$2:$B$201,B83,'Bookings'!$C$2:$C$201,("&lt;"&amp;D83),'Bookings'!$D$2:$D$201,("&gt;"&amp;C83))-1))</f>
        <v/>
      </c>
    </row>
    <row r="84" spans="1:11" x14ac:dyDescent="0.25">
      <c r="C84" s="11"/>
      <c r="D84" s="11"/>
      <c r="E84" s="12"/>
      <c r="F84" s="12"/>
      <c r="H84" s="13" t="str">
        <f>IF($A84="","",MAX(1,(D84-C84)))</f>
        <v/>
      </c>
      <c r="I84" s="14" t="str">
        <f>IF($A84="","",(H84*E84))</f>
        <v/>
      </c>
      <c r="J84" s="14" t="str">
        <f>IF($A84="","",(I84-F84))</f>
        <v/>
      </c>
      <c r="K84" s="13" t="str">
        <f>IF($A84="","",(COUNTIFS('Bookings'!$B$2:$B$201,B84,'Bookings'!$C$2:$C$201,("&lt;"&amp;D84),'Bookings'!$D$2:$D$201,("&gt;"&amp;C84))-1))</f>
        <v/>
      </c>
    </row>
    <row r="85" spans="1:11" x14ac:dyDescent="0.25">
      <c r="C85" s="11"/>
      <c r="D85" s="11"/>
      <c r="E85" s="12"/>
      <c r="F85" s="12"/>
      <c r="H85" s="13" t="str">
        <f>IF($A85="","",MAX(1,(D85-C85)))</f>
        <v/>
      </c>
      <c r="I85" s="14" t="str">
        <f>IF($A85="","",(H85*E85))</f>
        <v/>
      </c>
      <c r="J85" s="14" t="str">
        <f>IF($A85="","",(I85-F85))</f>
        <v/>
      </c>
      <c r="K85" s="13" t="str">
        <f>IF($A85="","",(COUNTIFS('Bookings'!$B$2:$B$201,B85,'Bookings'!$C$2:$C$201,("&lt;"&amp;D85),'Bookings'!$D$2:$D$201,("&gt;"&amp;C85))-1))</f>
        <v/>
      </c>
    </row>
    <row r="86" spans="1:11" x14ac:dyDescent="0.25">
      <c r="C86" s="11"/>
      <c r="D86" s="11"/>
      <c r="E86" s="12"/>
      <c r="F86" s="12"/>
      <c r="H86" s="13" t="str">
        <f>IF($A86="","",MAX(1,(D86-C86)))</f>
        <v/>
      </c>
      <c r="I86" s="14" t="str">
        <f>IF($A86="","",(H86*E86))</f>
        <v/>
      </c>
      <c r="J86" s="14" t="str">
        <f>IF($A86="","",(I86-F86))</f>
        <v/>
      </c>
      <c r="K86" s="13" t="str">
        <f>IF($A86="","",(COUNTIFS('Bookings'!$B$2:$B$201,B86,'Bookings'!$C$2:$C$201,("&lt;"&amp;D86),'Bookings'!$D$2:$D$201,("&gt;"&amp;C86))-1))</f>
        <v/>
      </c>
    </row>
    <row r="87" spans="1:11" x14ac:dyDescent="0.25">
      <c r="C87" s="11"/>
      <c r="D87" s="11"/>
      <c r="E87" s="12"/>
      <c r="F87" s="12"/>
      <c r="H87" s="13" t="str">
        <f>IF($A87="","",MAX(1,(D87-C87)))</f>
        <v/>
      </c>
      <c r="I87" s="14" t="str">
        <f>IF($A87="","",(H87*E87))</f>
        <v/>
      </c>
      <c r="J87" s="14" t="str">
        <f>IF($A87="","",(I87-F87))</f>
        <v/>
      </c>
      <c r="K87" s="13" t="str">
        <f>IF($A87="","",(COUNTIFS('Bookings'!$B$2:$B$201,B87,'Bookings'!$C$2:$C$201,("&lt;"&amp;D87),'Bookings'!$D$2:$D$201,("&gt;"&amp;C87))-1))</f>
        <v/>
      </c>
    </row>
    <row r="88" spans="1:11" x14ac:dyDescent="0.25">
      <c r="C88" s="11"/>
      <c r="D88" s="11"/>
      <c r="E88" s="12"/>
      <c r="F88" s="12"/>
      <c r="H88" s="13" t="str">
        <f>IF($A88="","",MAX(1,(D88-C88)))</f>
        <v/>
      </c>
      <c r="I88" s="14" t="str">
        <f>IF($A88="","",(H88*E88))</f>
        <v/>
      </c>
      <c r="J88" s="14" t="str">
        <f>IF($A88="","",(I88-F88))</f>
        <v/>
      </c>
      <c r="K88" s="13" t="str">
        <f>IF($A88="","",(COUNTIFS('Bookings'!$B$2:$B$201,B88,'Bookings'!$C$2:$C$201,("&lt;"&amp;D88),'Bookings'!$D$2:$D$201,("&gt;"&amp;C88))-1))</f>
        <v/>
      </c>
    </row>
    <row r="89" spans="1:11" x14ac:dyDescent="0.25">
      <c r="C89" s="11"/>
      <c r="D89" s="11"/>
      <c r="E89" s="12"/>
      <c r="F89" s="12"/>
      <c r="H89" s="13" t="str">
        <f>IF($A89="","",MAX(1,(D89-C89)))</f>
        <v/>
      </c>
      <c r="I89" s="14" t="str">
        <f>IF($A89="","",(H89*E89))</f>
        <v/>
      </c>
      <c r="J89" s="14" t="str">
        <f>IF($A89="","",(I89-F89))</f>
        <v/>
      </c>
      <c r="K89" s="13" t="str">
        <f>IF($A89="","",(COUNTIFS('Bookings'!$B$2:$B$201,B89,'Bookings'!$C$2:$C$201,("&lt;"&amp;D89),'Bookings'!$D$2:$D$201,("&gt;"&amp;C89))-1))</f>
        <v/>
      </c>
    </row>
    <row r="90" spans="1:11" x14ac:dyDescent="0.25">
      <c r="C90" s="11"/>
      <c r="D90" s="11"/>
      <c r="E90" s="12"/>
      <c r="F90" s="12"/>
      <c r="H90" s="13" t="str">
        <f>IF($A90="","",MAX(1,(D90-C90)))</f>
        <v/>
      </c>
      <c r="I90" s="14" t="str">
        <f>IF($A90="","",(H90*E90))</f>
        <v/>
      </c>
      <c r="J90" s="14" t="str">
        <f>IF($A90="","",(I90-F90))</f>
        <v/>
      </c>
      <c r="K90" s="13" t="str">
        <f>IF($A90="","",(COUNTIFS('Bookings'!$B$2:$B$201,B90,'Bookings'!$C$2:$C$201,("&lt;"&amp;D90),'Bookings'!$D$2:$D$201,("&gt;"&amp;C90))-1))</f>
        <v/>
      </c>
    </row>
    <row r="91" spans="1:11" x14ac:dyDescent="0.25">
      <c r="C91" s="11"/>
      <c r="D91" s="11"/>
      <c r="E91" s="12"/>
      <c r="F91" s="12"/>
      <c r="H91" s="13" t="str">
        <f>IF($A91="","",MAX(1,(D91-C91)))</f>
        <v/>
      </c>
      <c r="I91" s="14" t="str">
        <f>IF($A91="","",(H91*E91))</f>
        <v/>
      </c>
      <c r="J91" s="14" t="str">
        <f>IF($A91="","",(I91-F91))</f>
        <v/>
      </c>
      <c r="K91" s="13" t="str">
        <f>IF($A91="","",(COUNTIFS('Bookings'!$B$2:$B$201,B91,'Bookings'!$C$2:$C$201,("&lt;"&amp;D91),'Bookings'!$D$2:$D$201,("&gt;"&amp;C91))-1))</f>
        <v/>
      </c>
    </row>
    <row r="92" spans="1:11" x14ac:dyDescent="0.25">
      <c r="C92" s="11"/>
      <c r="D92" s="11"/>
      <c r="E92" s="12"/>
      <c r="F92" s="12"/>
      <c r="H92" s="13" t="str">
        <f>IF($A92="","",MAX(1,(D92-C92)))</f>
        <v/>
      </c>
      <c r="I92" s="14" t="str">
        <f>IF($A92="","",(H92*E92))</f>
        <v/>
      </c>
      <c r="J92" s="14" t="str">
        <f>IF($A92="","",(I92-F92))</f>
        <v/>
      </c>
      <c r="K92" s="13" t="str">
        <f>IF($A92="","",(COUNTIFS('Bookings'!$B$2:$B$201,B92,'Bookings'!$C$2:$C$201,("&lt;"&amp;D92),'Bookings'!$D$2:$D$201,("&gt;"&amp;C92))-1))</f>
        <v/>
      </c>
    </row>
    <row r="93" spans="1:11" x14ac:dyDescent="0.25">
      <c r="C93" s="11"/>
      <c r="D93" s="11"/>
      <c r="E93" s="12"/>
      <c r="F93" s="12"/>
      <c r="H93" s="13" t="str">
        <f>IF($A93="","",MAX(1,(D93-C93)))</f>
        <v/>
      </c>
      <c r="I93" s="14" t="str">
        <f>IF($A93="","",(H93*E93))</f>
        <v/>
      </c>
      <c r="J93" s="14" t="str">
        <f>IF($A93="","",(I93-F93))</f>
        <v/>
      </c>
      <c r="K93" s="13" t="str">
        <f>IF($A93="","",(COUNTIFS('Bookings'!$B$2:$B$201,B93,'Bookings'!$C$2:$C$201,("&lt;"&amp;D93),'Bookings'!$D$2:$D$201,("&gt;"&amp;C93))-1))</f>
        <v/>
      </c>
    </row>
    <row r="94" spans="1:11" x14ac:dyDescent="0.25">
      <c r="C94" s="11"/>
      <c r="D94" s="11"/>
      <c r="E94" s="12"/>
      <c r="F94" s="12"/>
      <c r="H94" s="13" t="str">
        <f>IF($A94="","",MAX(1,(D94-C94)))</f>
        <v/>
      </c>
      <c r="I94" s="14" t="str">
        <f>IF($A94="","",(H94*E94))</f>
        <v/>
      </c>
      <c r="J94" s="14" t="str">
        <f>IF($A94="","",(I94-F94))</f>
        <v/>
      </c>
      <c r="K94" s="13" t="str">
        <f>IF($A94="","",(COUNTIFS('Bookings'!$B$2:$B$201,B94,'Bookings'!$C$2:$C$201,("&lt;"&amp;D94),'Bookings'!$D$2:$D$201,("&gt;"&amp;C94))-1))</f>
        <v/>
      </c>
    </row>
    <row r="95" spans="1:11" x14ac:dyDescent="0.25">
      <c r="C95" s="11"/>
      <c r="D95" s="11"/>
      <c r="E95" s="12"/>
      <c r="F95" s="12"/>
      <c r="H95" s="13" t="str">
        <f>IF($A95="","",MAX(1,(D95-C95)))</f>
        <v/>
      </c>
      <c r="I95" s="14" t="str">
        <f>IF($A95="","",(H95*E95))</f>
        <v/>
      </c>
      <c r="J95" s="14" t="str">
        <f>IF($A95="","",(I95-F95))</f>
        <v/>
      </c>
      <c r="K95" s="13" t="str">
        <f>IF($A95="","",(COUNTIFS('Bookings'!$B$2:$B$201,B95,'Bookings'!$C$2:$C$201,("&lt;"&amp;D95),'Bookings'!$D$2:$D$201,("&gt;"&amp;C95))-1))</f>
        <v/>
      </c>
    </row>
    <row r="96" spans="1:11" x14ac:dyDescent="0.25">
      <c r="C96" s="11"/>
      <c r="D96" s="11"/>
      <c r="E96" s="12"/>
      <c r="F96" s="12"/>
      <c r="H96" s="13" t="str">
        <f>IF($A96="","",MAX(1,(D96-C96)))</f>
        <v/>
      </c>
      <c r="I96" s="14" t="str">
        <f>IF($A96="","",(H96*E96))</f>
        <v/>
      </c>
      <c r="J96" s="14" t="str">
        <f>IF($A96="","",(I96-F96))</f>
        <v/>
      </c>
      <c r="K96" s="13" t="str">
        <f>IF($A96="","",(COUNTIFS('Bookings'!$B$2:$B$201,B96,'Bookings'!$C$2:$C$201,("&lt;"&amp;D96),'Bookings'!$D$2:$D$201,("&gt;"&amp;C96))-1))</f>
        <v/>
      </c>
    </row>
    <row r="97" spans="1:11" x14ac:dyDescent="0.25">
      <c r="C97" s="11"/>
      <c r="D97" s="11"/>
      <c r="E97" s="12"/>
      <c r="F97" s="12"/>
      <c r="H97" s="13" t="str">
        <f>IF($A97="","",MAX(1,(D97-C97)))</f>
        <v/>
      </c>
      <c r="I97" s="14" t="str">
        <f>IF($A97="","",(H97*E97))</f>
        <v/>
      </c>
      <c r="J97" s="14" t="str">
        <f>IF($A97="","",(I97-F97))</f>
        <v/>
      </c>
      <c r="K97" s="13" t="str">
        <f>IF($A97="","",(COUNTIFS('Bookings'!$B$2:$B$201,B97,'Bookings'!$C$2:$C$201,("&lt;"&amp;D97),'Bookings'!$D$2:$D$201,("&gt;"&amp;C97))-1))</f>
        <v/>
      </c>
    </row>
    <row r="98" spans="1:11" x14ac:dyDescent="0.25">
      <c r="C98" s="11"/>
      <c r="D98" s="11"/>
      <c r="E98" s="12"/>
      <c r="F98" s="12"/>
      <c r="H98" s="13" t="str">
        <f>IF($A98="","",MAX(1,(D98-C98)))</f>
        <v/>
      </c>
      <c r="I98" s="14" t="str">
        <f>IF($A98="","",(H98*E98))</f>
        <v/>
      </c>
      <c r="J98" s="14" t="str">
        <f>IF($A98="","",(I98-F98))</f>
        <v/>
      </c>
      <c r="K98" s="13" t="str">
        <f>IF($A98="","",(COUNTIFS('Bookings'!$B$2:$B$201,B98,'Bookings'!$C$2:$C$201,("&lt;"&amp;D98),'Bookings'!$D$2:$D$201,("&gt;"&amp;C98))-1))</f>
        <v/>
      </c>
    </row>
    <row r="99" spans="1:11" x14ac:dyDescent="0.25">
      <c r="C99" s="11"/>
      <c r="D99" s="11"/>
      <c r="E99" s="12"/>
      <c r="F99" s="12"/>
      <c r="H99" s="13" t="str">
        <f>IF($A99="","",MAX(1,(D99-C99)))</f>
        <v/>
      </c>
      <c r="I99" s="14" t="str">
        <f>IF($A99="","",(H99*E99))</f>
        <v/>
      </c>
      <c r="J99" s="14" t="str">
        <f>IF($A99="","",(I99-F99))</f>
        <v/>
      </c>
      <c r="K99" s="13" t="str">
        <f>IF($A99="","",(COUNTIFS('Bookings'!$B$2:$B$201,B99,'Bookings'!$C$2:$C$201,("&lt;"&amp;D99),'Bookings'!$D$2:$D$201,("&gt;"&amp;C99))-1))</f>
        <v/>
      </c>
    </row>
    <row r="100" spans="1:11" x14ac:dyDescent="0.25">
      <c r="C100" s="11"/>
      <c r="D100" s="11"/>
      <c r="E100" s="12"/>
      <c r="F100" s="12"/>
      <c r="H100" s="13" t="str">
        <f>IF($A100="","",MAX(1,(D100-C100)))</f>
        <v/>
      </c>
      <c r="I100" s="14" t="str">
        <f>IF($A100="","",(H100*E100))</f>
        <v/>
      </c>
      <c r="J100" s="14" t="str">
        <f>IF($A100="","",(I100-F100))</f>
        <v/>
      </c>
      <c r="K100" s="13" t="str">
        <f>IF($A100="","",(COUNTIFS('Bookings'!$B$2:$B$201,B100,'Bookings'!$C$2:$C$201,("&lt;"&amp;D100),'Bookings'!$D$2:$D$201,("&gt;"&amp;C100))-1))</f>
        <v/>
      </c>
    </row>
    <row r="101" spans="1:11" x14ac:dyDescent="0.25">
      <c r="C101" s="11"/>
      <c r="D101" s="11"/>
      <c r="E101" s="12"/>
      <c r="F101" s="12"/>
      <c r="H101" s="13" t="str">
        <f>IF($A101="","",MAX(1,(D101-C101)))</f>
        <v/>
      </c>
      <c r="I101" s="14" t="str">
        <f>IF($A101="","",(H101*E101))</f>
        <v/>
      </c>
      <c r="J101" s="14" t="str">
        <f>IF($A101="","",(I101-F101))</f>
        <v/>
      </c>
      <c r="K101" s="13" t="str">
        <f>IF($A101="","",(COUNTIFS('Bookings'!$B$2:$B$201,B101,'Bookings'!$C$2:$C$201,("&lt;"&amp;D101),'Bookings'!$D$2:$D$201,("&gt;"&amp;C101))-1))</f>
        <v/>
      </c>
    </row>
    <row r="102" spans="1:11" x14ac:dyDescent="0.25">
      <c r="C102" s="11"/>
      <c r="D102" s="11"/>
      <c r="E102" s="12"/>
      <c r="F102" s="12"/>
      <c r="H102" s="13" t="str">
        <f>IF($A102="","",MAX(1,(D102-C102)))</f>
        <v/>
      </c>
      <c r="I102" s="14" t="str">
        <f>IF($A102="","",(H102*E102))</f>
        <v/>
      </c>
      <c r="J102" s="14" t="str">
        <f>IF($A102="","",(I102-F102))</f>
        <v/>
      </c>
      <c r="K102" s="13" t="str">
        <f>IF($A102="","",(COUNTIFS('Bookings'!$B$2:$B$201,B102,'Bookings'!$C$2:$C$201,("&lt;"&amp;D102),'Bookings'!$D$2:$D$201,("&gt;"&amp;C102))-1))</f>
        <v/>
      </c>
    </row>
    <row r="103" spans="1:11" x14ac:dyDescent="0.25">
      <c r="C103" s="11"/>
      <c r="D103" s="11"/>
      <c r="E103" s="12"/>
      <c r="F103" s="12"/>
      <c r="H103" s="13" t="str">
        <f>IF($A103="","",MAX(1,(D103-C103)))</f>
        <v/>
      </c>
      <c r="I103" s="14" t="str">
        <f>IF($A103="","",(H103*E103))</f>
        <v/>
      </c>
      <c r="J103" s="14" t="str">
        <f>IF($A103="","",(I103-F103))</f>
        <v/>
      </c>
      <c r="K103" s="13" t="str">
        <f>IF($A103="","",(COUNTIFS('Bookings'!$B$2:$B$201,B103,'Bookings'!$C$2:$C$201,("&lt;"&amp;D103),'Bookings'!$D$2:$D$201,("&gt;"&amp;C103))-1))</f>
        <v/>
      </c>
    </row>
    <row r="104" spans="1:11" x14ac:dyDescent="0.25">
      <c r="C104" s="11"/>
      <c r="D104" s="11"/>
      <c r="E104" s="12"/>
      <c r="F104" s="12"/>
      <c r="H104" s="13" t="str">
        <f>IF($A104="","",MAX(1,(D104-C104)))</f>
        <v/>
      </c>
      <c r="I104" s="14" t="str">
        <f>IF($A104="","",(H104*E104))</f>
        <v/>
      </c>
      <c r="J104" s="14" t="str">
        <f>IF($A104="","",(I104-F104))</f>
        <v/>
      </c>
      <c r="K104" s="13" t="str">
        <f>IF($A104="","",(COUNTIFS('Bookings'!$B$2:$B$201,B104,'Bookings'!$C$2:$C$201,("&lt;"&amp;D104),'Bookings'!$D$2:$D$201,("&gt;"&amp;C104))-1))</f>
        <v/>
      </c>
    </row>
    <row r="105" spans="1:11" x14ac:dyDescent="0.25">
      <c r="C105" s="11"/>
      <c r="D105" s="11"/>
      <c r="E105" s="12"/>
      <c r="F105" s="12"/>
      <c r="H105" s="13" t="str">
        <f>IF($A105="","",MAX(1,(D105-C105)))</f>
        <v/>
      </c>
      <c r="I105" s="14" t="str">
        <f>IF($A105="","",(H105*E105))</f>
        <v/>
      </c>
      <c r="J105" s="14" t="str">
        <f>IF($A105="","",(I105-F105))</f>
        <v/>
      </c>
      <c r="K105" s="13" t="str">
        <f>IF($A105="","",(COUNTIFS('Bookings'!$B$2:$B$201,B105,'Bookings'!$C$2:$C$201,("&lt;"&amp;D105),'Bookings'!$D$2:$D$201,("&gt;"&amp;C105))-1))</f>
        <v/>
      </c>
    </row>
    <row r="106" spans="1:11" x14ac:dyDescent="0.25">
      <c r="C106" s="11"/>
      <c r="D106" s="11"/>
      <c r="E106" s="12"/>
      <c r="F106" s="12"/>
      <c r="H106" s="13" t="str">
        <f>IF($A106="","",MAX(1,(D106-C106)))</f>
        <v/>
      </c>
      <c r="I106" s="14" t="str">
        <f>IF($A106="","",(H106*E106))</f>
        <v/>
      </c>
      <c r="J106" s="14" t="str">
        <f>IF($A106="","",(I106-F106))</f>
        <v/>
      </c>
      <c r="K106" s="13" t="str">
        <f>IF($A106="","",(COUNTIFS('Bookings'!$B$2:$B$201,B106,'Bookings'!$C$2:$C$201,("&lt;"&amp;D106),'Bookings'!$D$2:$D$201,("&gt;"&amp;C106))-1))</f>
        <v/>
      </c>
    </row>
    <row r="107" spans="1:11" x14ac:dyDescent="0.25">
      <c r="C107" s="11"/>
      <c r="D107" s="11"/>
      <c r="E107" s="12"/>
      <c r="F107" s="12"/>
      <c r="H107" s="13" t="str">
        <f>IF($A107="","",MAX(1,(D107-C107)))</f>
        <v/>
      </c>
      <c r="I107" s="14" t="str">
        <f>IF($A107="","",(H107*E107))</f>
        <v/>
      </c>
      <c r="J107" s="14" t="str">
        <f>IF($A107="","",(I107-F107))</f>
        <v/>
      </c>
      <c r="K107" s="13" t="str">
        <f>IF($A107="","",(COUNTIFS('Bookings'!$B$2:$B$201,B107,'Bookings'!$C$2:$C$201,("&lt;"&amp;D107),'Bookings'!$D$2:$D$201,("&gt;"&amp;C107))-1))</f>
        <v/>
      </c>
    </row>
    <row r="108" spans="1:11" x14ac:dyDescent="0.25">
      <c r="C108" s="11"/>
      <c r="D108" s="11"/>
      <c r="E108" s="12"/>
      <c r="F108" s="12"/>
      <c r="H108" s="13" t="str">
        <f>IF($A108="","",MAX(1,(D108-C108)))</f>
        <v/>
      </c>
      <c r="I108" s="14" t="str">
        <f>IF($A108="","",(H108*E108))</f>
        <v/>
      </c>
      <c r="J108" s="14" t="str">
        <f>IF($A108="","",(I108-F108))</f>
        <v/>
      </c>
      <c r="K108" s="13" t="str">
        <f>IF($A108="","",(COUNTIFS('Bookings'!$B$2:$B$201,B108,'Bookings'!$C$2:$C$201,("&lt;"&amp;D108),'Bookings'!$D$2:$D$201,("&gt;"&amp;C108))-1))</f>
        <v/>
      </c>
    </row>
    <row r="109" spans="1:11" x14ac:dyDescent="0.25">
      <c r="C109" s="11"/>
      <c r="D109" s="11"/>
      <c r="E109" s="12"/>
      <c r="F109" s="12"/>
      <c r="H109" s="13" t="str">
        <f>IF($A109="","",MAX(1,(D109-C109)))</f>
        <v/>
      </c>
      <c r="I109" s="14" t="str">
        <f>IF($A109="","",(H109*E109))</f>
        <v/>
      </c>
      <c r="J109" s="14" t="str">
        <f>IF($A109="","",(I109-F109))</f>
        <v/>
      </c>
      <c r="K109" s="13" t="str">
        <f>IF($A109="","",(COUNTIFS('Bookings'!$B$2:$B$201,B109,'Bookings'!$C$2:$C$201,("&lt;"&amp;D109),'Bookings'!$D$2:$D$201,("&gt;"&amp;C109))-1))</f>
        <v/>
      </c>
    </row>
    <row r="110" spans="1:11" x14ac:dyDescent="0.25">
      <c r="C110" s="11"/>
      <c r="D110" s="11"/>
      <c r="E110" s="12"/>
      <c r="F110" s="12"/>
      <c r="H110" s="13" t="str">
        <f>IF($A110="","",MAX(1,(D110-C110)))</f>
        <v/>
      </c>
      <c r="I110" s="14" t="str">
        <f>IF($A110="","",(H110*E110))</f>
        <v/>
      </c>
      <c r="J110" s="14" t="str">
        <f>IF($A110="","",(I110-F110))</f>
        <v/>
      </c>
      <c r="K110" s="13" t="str">
        <f>IF($A110="","",(COUNTIFS('Bookings'!$B$2:$B$201,B110,'Bookings'!$C$2:$C$201,("&lt;"&amp;D110),'Bookings'!$D$2:$D$201,("&gt;"&amp;C110))-1))</f>
        <v/>
      </c>
    </row>
    <row r="111" spans="1:11" x14ac:dyDescent="0.25">
      <c r="C111" s="11"/>
      <c r="D111" s="11"/>
      <c r="E111" s="12"/>
      <c r="F111" s="12"/>
      <c r="H111" s="13" t="str">
        <f>IF($A111="","",MAX(1,(D111-C111)))</f>
        <v/>
      </c>
      <c r="I111" s="14" t="str">
        <f>IF($A111="","",(H111*E111))</f>
        <v/>
      </c>
      <c r="J111" s="14" t="str">
        <f>IF($A111="","",(I111-F111))</f>
        <v/>
      </c>
      <c r="K111" s="13" t="str">
        <f>IF($A111="","",(COUNTIFS('Bookings'!$B$2:$B$201,B111,'Bookings'!$C$2:$C$201,("&lt;"&amp;D111),'Bookings'!$D$2:$D$201,("&gt;"&amp;C111))-1))</f>
        <v/>
      </c>
    </row>
    <row r="112" spans="1:11" x14ac:dyDescent="0.25">
      <c r="C112" s="11"/>
      <c r="D112" s="11"/>
      <c r="E112" s="12"/>
      <c r="F112" s="12"/>
      <c r="H112" s="13" t="str">
        <f>IF($A112="","",MAX(1,(D112-C112)))</f>
        <v/>
      </c>
      <c r="I112" s="14" t="str">
        <f>IF($A112="","",(H112*E112))</f>
        <v/>
      </c>
      <c r="J112" s="14" t="str">
        <f>IF($A112="","",(I112-F112))</f>
        <v/>
      </c>
      <c r="K112" s="13" t="str">
        <f>IF($A112="","",(COUNTIFS('Bookings'!$B$2:$B$201,B112,'Bookings'!$C$2:$C$201,("&lt;"&amp;D112),'Bookings'!$D$2:$D$201,("&gt;"&amp;C112))-1))</f>
        <v/>
      </c>
    </row>
    <row r="113" spans="1:11" x14ac:dyDescent="0.25">
      <c r="C113" s="11"/>
      <c r="D113" s="11"/>
      <c r="E113" s="12"/>
      <c r="F113" s="12"/>
      <c r="H113" s="13" t="str">
        <f>IF($A113="","",MAX(1,(D113-C113)))</f>
        <v/>
      </c>
      <c r="I113" s="14" t="str">
        <f>IF($A113="","",(H113*E113))</f>
        <v/>
      </c>
      <c r="J113" s="14" t="str">
        <f>IF($A113="","",(I113-F113))</f>
        <v/>
      </c>
      <c r="K113" s="13" t="str">
        <f>IF($A113="","",(COUNTIFS('Bookings'!$B$2:$B$201,B113,'Bookings'!$C$2:$C$201,("&lt;"&amp;D113),'Bookings'!$D$2:$D$201,("&gt;"&amp;C113))-1))</f>
        <v/>
      </c>
    </row>
    <row r="114" spans="1:11" x14ac:dyDescent="0.25">
      <c r="C114" s="11"/>
      <c r="D114" s="11"/>
      <c r="E114" s="12"/>
      <c r="F114" s="12"/>
      <c r="H114" s="13" t="str">
        <f>IF($A114="","",MAX(1,(D114-C114)))</f>
        <v/>
      </c>
      <c r="I114" s="14" t="str">
        <f>IF($A114="","",(H114*E114))</f>
        <v/>
      </c>
      <c r="J114" s="14" t="str">
        <f>IF($A114="","",(I114-F114))</f>
        <v/>
      </c>
      <c r="K114" s="13" t="str">
        <f>IF($A114="","",(COUNTIFS('Bookings'!$B$2:$B$201,B114,'Bookings'!$C$2:$C$201,("&lt;"&amp;D114),'Bookings'!$D$2:$D$201,("&gt;"&amp;C114))-1))</f>
        <v/>
      </c>
    </row>
    <row r="115" spans="1:11" x14ac:dyDescent="0.25">
      <c r="C115" s="11"/>
      <c r="D115" s="11"/>
      <c r="E115" s="12"/>
      <c r="F115" s="12"/>
      <c r="H115" s="13" t="str">
        <f>IF($A115="","",MAX(1,(D115-C115)))</f>
        <v/>
      </c>
      <c r="I115" s="14" t="str">
        <f>IF($A115="","",(H115*E115))</f>
        <v/>
      </c>
      <c r="J115" s="14" t="str">
        <f>IF($A115="","",(I115-F115))</f>
        <v/>
      </c>
      <c r="K115" s="13" t="str">
        <f>IF($A115="","",(COUNTIFS('Bookings'!$B$2:$B$201,B115,'Bookings'!$C$2:$C$201,("&lt;"&amp;D115),'Bookings'!$D$2:$D$201,("&gt;"&amp;C115))-1))</f>
        <v/>
      </c>
    </row>
    <row r="116" spans="1:11" x14ac:dyDescent="0.25">
      <c r="C116" s="11"/>
      <c r="D116" s="11"/>
      <c r="E116" s="12"/>
      <c r="F116" s="12"/>
      <c r="H116" s="13" t="str">
        <f>IF($A116="","",MAX(1,(D116-C116)))</f>
        <v/>
      </c>
      <c r="I116" s="14" t="str">
        <f>IF($A116="","",(H116*E116))</f>
        <v/>
      </c>
      <c r="J116" s="14" t="str">
        <f>IF($A116="","",(I116-F116))</f>
        <v/>
      </c>
      <c r="K116" s="13" t="str">
        <f>IF($A116="","",(COUNTIFS('Bookings'!$B$2:$B$201,B116,'Bookings'!$C$2:$C$201,("&lt;"&amp;D116),'Bookings'!$D$2:$D$201,("&gt;"&amp;C116))-1))</f>
        <v/>
      </c>
    </row>
    <row r="117" spans="1:11" x14ac:dyDescent="0.25">
      <c r="C117" s="11"/>
      <c r="D117" s="11"/>
      <c r="E117" s="12"/>
      <c r="F117" s="12"/>
      <c r="H117" s="13" t="str">
        <f>IF($A117="","",MAX(1,(D117-C117)))</f>
        <v/>
      </c>
      <c r="I117" s="14" t="str">
        <f>IF($A117="","",(H117*E117))</f>
        <v/>
      </c>
      <c r="J117" s="14" t="str">
        <f>IF($A117="","",(I117-F117))</f>
        <v/>
      </c>
      <c r="K117" s="13" t="str">
        <f>IF($A117="","",(COUNTIFS('Bookings'!$B$2:$B$201,B117,'Bookings'!$C$2:$C$201,("&lt;"&amp;D117),'Bookings'!$D$2:$D$201,("&gt;"&amp;C117))-1))</f>
        <v/>
      </c>
    </row>
    <row r="118" spans="1:11" x14ac:dyDescent="0.25">
      <c r="C118" s="11"/>
      <c r="D118" s="11"/>
      <c r="E118" s="12"/>
      <c r="F118" s="12"/>
      <c r="H118" s="13" t="str">
        <f>IF($A118="","",MAX(1,(D118-C118)))</f>
        <v/>
      </c>
      <c r="I118" s="14" t="str">
        <f>IF($A118="","",(H118*E118))</f>
        <v/>
      </c>
      <c r="J118" s="14" t="str">
        <f>IF($A118="","",(I118-F118))</f>
        <v/>
      </c>
      <c r="K118" s="13" t="str">
        <f>IF($A118="","",(COUNTIFS('Bookings'!$B$2:$B$201,B118,'Bookings'!$C$2:$C$201,("&lt;"&amp;D118),'Bookings'!$D$2:$D$201,("&gt;"&amp;C118))-1))</f>
        <v/>
      </c>
    </row>
    <row r="119" spans="1:11" x14ac:dyDescent="0.25">
      <c r="C119" s="11"/>
      <c r="D119" s="11"/>
      <c r="E119" s="12"/>
      <c r="F119" s="12"/>
      <c r="H119" s="13" t="str">
        <f>IF($A119="","",MAX(1,(D119-C119)))</f>
        <v/>
      </c>
      <c r="I119" s="14" t="str">
        <f>IF($A119="","",(H119*E119))</f>
        <v/>
      </c>
      <c r="J119" s="14" t="str">
        <f>IF($A119="","",(I119-F119))</f>
        <v/>
      </c>
      <c r="K119" s="13" t="str">
        <f>IF($A119="","",(COUNTIFS('Bookings'!$B$2:$B$201,B119,'Bookings'!$C$2:$C$201,("&lt;"&amp;D119),'Bookings'!$D$2:$D$201,("&gt;"&amp;C119))-1))</f>
        <v/>
      </c>
    </row>
    <row r="120" spans="1:11" x14ac:dyDescent="0.25">
      <c r="C120" s="11"/>
      <c r="D120" s="11"/>
      <c r="E120" s="12"/>
      <c r="F120" s="12"/>
      <c r="H120" s="13" t="str">
        <f>IF($A120="","",MAX(1,(D120-C120)))</f>
        <v/>
      </c>
      <c r="I120" s="14" t="str">
        <f>IF($A120="","",(H120*E120))</f>
        <v/>
      </c>
      <c r="J120" s="14" t="str">
        <f>IF($A120="","",(I120-F120))</f>
        <v/>
      </c>
      <c r="K120" s="13" t="str">
        <f>IF($A120="","",(COUNTIFS('Bookings'!$B$2:$B$201,B120,'Bookings'!$C$2:$C$201,("&lt;"&amp;D120),'Bookings'!$D$2:$D$201,("&gt;"&amp;C120))-1))</f>
        <v/>
      </c>
    </row>
    <row r="121" spans="1:11" x14ac:dyDescent="0.25">
      <c r="C121" s="11"/>
      <c r="D121" s="11"/>
      <c r="E121" s="12"/>
      <c r="F121" s="12"/>
      <c r="H121" s="13" t="str">
        <f>IF($A121="","",MAX(1,(D121-C121)))</f>
        <v/>
      </c>
      <c r="I121" s="14" t="str">
        <f>IF($A121="","",(H121*E121))</f>
        <v/>
      </c>
      <c r="J121" s="14" t="str">
        <f>IF($A121="","",(I121-F121))</f>
        <v/>
      </c>
      <c r="K121" s="13" t="str">
        <f>IF($A121="","",(COUNTIFS('Bookings'!$B$2:$B$201,B121,'Bookings'!$C$2:$C$201,("&lt;"&amp;D121),'Bookings'!$D$2:$D$201,("&gt;"&amp;C121))-1))</f>
        <v/>
      </c>
    </row>
    <row r="122" spans="1:11" x14ac:dyDescent="0.25">
      <c r="C122" s="11"/>
      <c r="D122" s="11"/>
      <c r="E122" s="12"/>
      <c r="F122" s="12"/>
      <c r="H122" s="13" t="str">
        <f>IF($A122="","",MAX(1,(D122-C122)))</f>
        <v/>
      </c>
      <c r="I122" s="14" t="str">
        <f>IF($A122="","",(H122*E122))</f>
        <v/>
      </c>
      <c r="J122" s="14" t="str">
        <f>IF($A122="","",(I122-F122))</f>
        <v/>
      </c>
      <c r="K122" s="13" t="str">
        <f>IF($A122="","",(COUNTIFS('Bookings'!$B$2:$B$201,B122,'Bookings'!$C$2:$C$201,("&lt;"&amp;D122),'Bookings'!$D$2:$D$201,("&gt;"&amp;C122))-1))</f>
        <v/>
      </c>
    </row>
    <row r="123" spans="1:11" x14ac:dyDescent="0.25">
      <c r="C123" s="11"/>
      <c r="D123" s="11"/>
      <c r="E123" s="12"/>
      <c r="F123" s="12"/>
      <c r="H123" s="13" t="str">
        <f>IF($A123="","",MAX(1,(D123-C123)))</f>
        <v/>
      </c>
      <c r="I123" s="14" t="str">
        <f>IF($A123="","",(H123*E123))</f>
        <v/>
      </c>
      <c r="J123" s="14" t="str">
        <f>IF($A123="","",(I123-F123))</f>
        <v/>
      </c>
      <c r="K123" s="13" t="str">
        <f>IF($A123="","",(COUNTIFS('Bookings'!$B$2:$B$201,B123,'Bookings'!$C$2:$C$201,("&lt;"&amp;D123),'Bookings'!$D$2:$D$201,("&gt;"&amp;C123))-1))</f>
        <v/>
      </c>
    </row>
    <row r="124" spans="1:11" x14ac:dyDescent="0.25">
      <c r="C124" s="11"/>
      <c r="D124" s="11"/>
      <c r="E124" s="12"/>
      <c r="F124" s="12"/>
      <c r="H124" s="13" t="str">
        <f>IF($A124="","",MAX(1,(D124-C124)))</f>
        <v/>
      </c>
      <c r="I124" s="14" t="str">
        <f>IF($A124="","",(H124*E124))</f>
        <v/>
      </c>
      <c r="J124" s="14" t="str">
        <f>IF($A124="","",(I124-F124))</f>
        <v/>
      </c>
      <c r="K124" s="13" t="str">
        <f>IF($A124="","",(COUNTIFS('Bookings'!$B$2:$B$201,B124,'Bookings'!$C$2:$C$201,("&lt;"&amp;D124),'Bookings'!$D$2:$D$201,("&gt;"&amp;C124))-1))</f>
        <v/>
      </c>
    </row>
    <row r="125" spans="1:11" x14ac:dyDescent="0.25">
      <c r="C125" s="11"/>
      <c r="D125" s="11"/>
      <c r="E125" s="12"/>
      <c r="F125" s="12"/>
      <c r="H125" s="13" t="str">
        <f>IF($A125="","",MAX(1,(D125-C125)))</f>
        <v/>
      </c>
      <c r="I125" s="14" t="str">
        <f>IF($A125="","",(H125*E125))</f>
        <v/>
      </c>
      <c r="J125" s="14" t="str">
        <f>IF($A125="","",(I125-F125))</f>
        <v/>
      </c>
      <c r="K125" s="13" t="str">
        <f>IF($A125="","",(COUNTIFS('Bookings'!$B$2:$B$201,B125,'Bookings'!$C$2:$C$201,("&lt;"&amp;D125),'Bookings'!$D$2:$D$201,("&gt;"&amp;C125))-1))</f>
        <v/>
      </c>
    </row>
    <row r="126" spans="1:11" x14ac:dyDescent="0.25">
      <c r="C126" s="11"/>
      <c r="D126" s="11"/>
      <c r="E126" s="12"/>
      <c r="F126" s="12"/>
      <c r="H126" s="13" t="str">
        <f>IF($A126="","",MAX(1,(D126-C126)))</f>
        <v/>
      </c>
      <c r="I126" s="14" t="str">
        <f>IF($A126="","",(H126*E126))</f>
        <v/>
      </c>
      <c r="J126" s="14" t="str">
        <f>IF($A126="","",(I126-F126))</f>
        <v/>
      </c>
      <c r="K126" s="13" t="str">
        <f>IF($A126="","",(COUNTIFS('Bookings'!$B$2:$B$201,B126,'Bookings'!$C$2:$C$201,("&lt;"&amp;D126),'Bookings'!$D$2:$D$201,("&gt;"&amp;C126))-1))</f>
        <v/>
      </c>
    </row>
    <row r="127" spans="1:11" x14ac:dyDescent="0.25">
      <c r="C127" s="11"/>
      <c r="D127" s="11"/>
      <c r="E127" s="12"/>
      <c r="F127" s="12"/>
      <c r="H127" s="13" t="str">
        <f>IF($A127="","",MAX(1,(D127-C127)))</f>
        <v/>
      </c>
      <c r="I127" s="14" t="str">
        <f>IF($A127="","",(H127*E127))</f>
        <v/>
      </c>
      <c r="J127" s="14" t="str">
        <f>IF($A127="","",(I127-F127))</f>
        <v/>
      </c>
      <c r="K127" s="13" t="str">
        <f>IF($A127="","",(COUNTIFS('Bookings'!$B$2:$B$201,B127,'Bookings'!$C$2:$C$201,("&lt;"&amp;D127),'Bookings'!$D$2:$D$201,("&gt;"&amp;C127))-1))</f>
        <v/>
      </c>
    </row>
    <row r="128" spans="1:11" x14ac:dyDescent="0.25">
      <c r="C128" s="11"/>
      <c r="D128" s="11"/>
      <c r="E128" s="12"/>
      <c r="F128" s="12"/>
      <c r="H128" s="13" t="str">
        <f>IF($A128="","",MAX(1,(D128-C128)))</f>
        <v/>
      </c>
      <c r="I128" s="14" t="str">
        <f>IF($A128="","",(H128*E128))</f>
        <v/>
      </c>
      <c r="J128" s="14" t="str">
        <f>IF($A128="","",(I128-F128))</f>
        <v/>
      </c>
      <c r="K128" s="13" t="str">
        <f>IF($A128="","",(COUNTIFS('Bookings'!$B$2:$B$201,B128,'Bookings'!$C$2:$C$201,("&lt;"&amp;D128),'Bookings'!$D$2:$D$201,("&gt;"&amp;C128))-1))</f>
        <v/>
      </c>
    </row>
    <row r="129" spans="1:11" x14ac:dyDescent="0.25">
      <c r="C129" s="11"/>
      <c r="D129" s="11"/>
      <c r="E129" s="12"/>
      <c r="F129" s="12"/>
      <c r="H129" s="13" t="str">
        <f>IF($A129="","",MAX(1,(D129-C129)))</f>
        <v/>
      </c>
      <c r="I129" s="14" t="str">
        <f>IF($A129="","",(H129*E129))</f>
        <v/>
      </c>
      <c r="J129" s="14" t="str">
        <f>IF($A129="","",(I129-F129))</f>
        <v/>
      </c>
      <c r="K129" s="13" t="str">
        <f>IF($A129="","",(COUNTIFS('Bookings'!$B$2:$B$201,B129,'Bookings'!$C$2:$C$201,("&lt;"&amp;D129),'Bookings'!$D$2:$D$201,("&gt;"&amp;C129))-1))</f>
        <v/>
      </c>
    </row>
    <row r="130" spans="1:11" x14ac:dyDescent="0.25">
      <c r="C130" s="11"/>
      <c r="D130" s="11"/>
      <c r="E130" s="12"/>
      <c r="F130" s="12"/>
      <c r="H130" s="13" t="str">
        <f>IF($A130="","",MAX(1,(D130-C130)))</f>
        <v/>
      </c>
      <c r="I130" s="14" t="str">
        <f>IF($A130="","",(H130*E130))</f>
        <v/>
      </c>
      <c r="J130" s="14" t="str">
        <f>IF($A130="","",(I130-F130))</f>
        <v/>
      </c>
      <c r="K130" s="13" t="str">
        <f>IF($A130="","",(COUNTIFS('Bookings'!$B$2:$B$201,B130,'Bookings'!$C$2:$C$201,("&lt;"&amp;D130),'Bookings'!$D$2:$D$201,("&gt;"&amp;C130))-1))</f>
        <v/>
      </c>
    </row>
    <row r="131" spans="1:11" x14ac:dyDescent="0.25">
      <c r="C131" s="11"/>
      <c r="D131" s="11"/>
      <c r="E131" s="12"/>
      <c r="F131" s="12"/>
      <c r="H131" s="13" t="str">
        <f>IF($A131="","",MAX(1,(D131-C131)))</f>
        <v/>
      </c>
      <c r="I131" s="14" t="str">
        <f>IF($A131="","",(H131*E131))</f>
        <v/>
      </c>
      <c r="J131" s="14" t="str">
        <f>IF($A131="","",(I131-F131))</f>
        <v/>
      </c>
      <c r="K131" s="13" t="str">
        <f>IF($A131="","",(COUNTIFS('Bookings'!$B$2:$B$201,B131,'Bookings'!$C$2:$C$201,("&lt;"&amp;D131),'Bookings'!$D$2:$D$201,("&gt;"&amp;C131))-1))</f>
        <v/>
      </c>
    </row>
    <row r="132" spans="1:11" x14ac:dyDescent="0.25">
      <c r="C132" s="11"/>
      <c r="D132" s="11"/>
      <c r="E132" s="12"/>
      <c r="F132" s="12"/>
      <c r="H132" s="13" t="str">
        <f>IF($A132="","",MAX(1,(D132-C132)))</f>
        <v/>
      </c>
      <c r="I132" s="14" t="str">
        <f>IF($A132="","",(H132*E132))</f>
        <v/>
      </c>
      <c r="J132" s="14" t="str">
        <f>IF($A132="","",(I132-F132))</f>
        <v/>
      </c>
      <c r="K132" s="13" t="str">
        <f>IF($A132="","",(COUNTIFS('Bookings'!$B$2:$B$201,B132,'Bookings'!$C$2:$C$201,("&lt;"&amp;D132),'Bookings'!$D$2:$D$201,("&gt;"&amp;C132))-1))</f>
        <v/>
      </c>
    </row>
    <row r="133" spans="1:11" x14ac:dyDescent="0.25">
      <c r="C133" s="11"/>
      <c r="D133" s="11"/>
      <c r="E133" s="12"/>
      <c r="F133" s="12"/>
      <c r="H133" s="13" t="str">
        <f>IF($A133="","",MAX(1,(D133-C133)))</f>
        <v/>
      </c>
      <c r="I133" s="14" t="str">
        <f>IF($A133="","",(H133*E133))</f>
        <v/>
      </c>
      <c r="J133" s="14" t="str">
        <f>IF($A133="","",(I133-F133))</f>
        <v/>
      </c>
      <c r="K133" s="13" t="str">
        <f>IF($A133="","",(COUNTIFS('Bookings'!$B$2:$B$201,B133,'Bookings'!$C$2:$C$201,("&lt;"&amp;D133),'Bookings'!$D$2:$D$201,("&gt;"&amp;C133))-1))</f>
        <v/>
      </c>
    </row>
    <row r="134" spans="1:11" x14ac:dyDescent="0.25">
      <c r="C134" s="11"/>
      <c r="D134" s="11"/>
      <c r="E134" s="12"/>
      <c r="F134" s="12"/>
      <c r="H134" s="13" t="str">
        <f>IF($A134="","",MAX(1,(D134-C134)))</f>
        <v/>
      </c>
      <c r="I134" s="14" t="str">
        <f>IF($A134="","",(H134*E134))</f>
        <v/>
      </c>
      <c r="J134" s="14" t="str">
        <f>IF($A134="","",(I134-F134))</f>
        <v/>
      </c>
      <c r="K134" s="13" t="str">
        <f>IF($A134="","",(COUNTIFS('Bookings'!$B$2:$B$201,B134,'Bookings'!$C$2:$C$201,("&lt;"&amp;D134),'Bookings'!$D$2:$D$201,("&gt;"&amp;C134))-1))</f>
        <v/>
      </c>
    </row>
    <row r="135" spans="1:11" x14ac:dyDescent="0.25">
      <c r="C135" s="11"/>
      <c r="D135" s="11"/>
      <c r="E135" s="12"/>
      <c r="F135" s="12"/>
      <c r="H135" s="13" t="str">
        <f>IF($A135="","",MAX(1,(D135-C135)))</f>
        <v/>
      </c>
      <c r="I135" s="14" t="str">
        <f>IF($A135="","",(H135*E135))</f>
        <v/>
      </c>
      <c r="J135" s="14" t="str">
        <f>IF($A135="","",(I135-F135))</f>
        <v/>
      </c>
      <c r="K135" s="13" t="str">
        <f>IF($A135="","",(COUNTIFS('Bookings'!$B$2:$B$201,B135,'Bookings'!$C$2:$C$201,("&lt;"&amp;D135),'Bookings'!$D$2:$D$201,("&gt;"&amp;C135))-1))</f>
        <v/>
      </c>
    </row>
    <row r="136" spans="1:11" x14ac:dyDescent="0.25">
      <c r="C136" s="11"/>
      <c r="D136" s="11"/>
      <c r="E136" s="12"/>
      <c r="F136" s="12"/>
      <c r="H136" s="13" t="str">
        <f>IF($A136="","",MAX(1,(D136-C136)))</f>
        <v/>
      </c>
      <c r="I136" s="14" t="str">
        <f>IF($A136="","",(H136*E136))</f>
        <v/>
      </c>
      <c r="J136" s="14" t="str">
        <f>IF($A136="","",(I136-F136))</f>
        <v/>
      </c>
      <c r="K136" s="13" t="str">
        <f>IF($A136="","",(COUNTIFS('Bookings'!$B$2:$B$201,B136,'Bookings'!$C$2:$C$201,("&lt;"&amp;D136),'Bookings'!$D$2:$D$201,("&gt;"&amp;C136))-1))</f>
        <v/>
      </c>
    </row>
    <row r="137" spans="1:11" x14ac:dyDescent="0.25">
      <c r="C137" s="11"/>
      <c r="D137" s="11"/>
      <c r="E137" s="12"/>
      <c r="F137" s="12"/>
      <c r="H137" s="13" t="str">
        <f>IF($A137="","",MAX(1,(D137-C137)))</f>
        <v/>
      </c>
      <c r="I137" s="14" t="str">
        <f>IF($A137="","",(H137*E137))</f>
        <v/>
      </c>
      <c r="J137" s="14" t="str">
        <f>IF($A137="","",(I137-F137))</f>
        <v/>
      </c>
      <c r="K137" s="13" t="str">
        <f>IF($A137="","",(COUNTIFS('Bookings'!$B$2:$B$201,B137,'Bookings'!$C$2:$C$201,("&lt;"&amp;D137),'Bookings'!$D$2:$D$201,("&gt;"&amp;C137))-1))</f>
        <v/>
      </c>
    </row>
    <row r="138" spans="1:11" x14ac:dyDescent="0.25">
      <c r="C138" s="11"/>
      <c r="D138" s="11"/>
      <c r="E138" s="12"/>
      <c r="F138" s="12"/>
      <c r="H138" s="13" t="str">
        <f>IF($A138="","",MAX(1,(D138-C138)))</f>
        <v/>
      </c>
      <c r="I138" s="14" t="str">
        <f>IF($A138="","",(H138*E138))</f>
        <v/>
      </c>
      <c r="J138" s="14" t="str">
        <f>IF($A138="","",(I138-F138))</f>
        <v/>
      </c>
      <c r="K138" s="13" t="str">
        <f>IF($A138="","",(COUNTIFS('Bookings'!$B$2:$B$201,B138,'Bookings'!$C$2:$C$201,("&lt;"&amp;D138),'Bookings'!$D$2:$D$201,("&gt;"&amp;C138))-1))</f>
        <v/>
      </c>
    </row>
    <row r="139" spans="1:11" x14ac:dyDescent="0.25">
      <c r="C139" s="11"/>
      <c r="D139" s="11"/>
      <c r="E139" s="12"/>
      <c r="F139" s="12"/>
      <c r="H139" s="13" t="str">
        <f>IF($A139="","",MAX(1,(D139-C139)))</f>
        <v/>
      </c>
      <c r="I139" s="14" t="str">
        <f>IF($A139="","",(H139*E139))</f>
        <v/>
      </c>
      <c r="J139" s="14" t="str">
        <f>IF($A139="","",(I139-F139))</f>
        <v/>
      </c>
      <c r="K139" s="13" t="str">
        <f>IF($A139="","",(COUNTIFS('Bookings'!$B$2:$B$201,B139,'Bookings'!$C$2:$C$201,("&lt;"&amp;D139),'Bookings'!$D$2:$D$201,("&gt;"&amp;C139))-1))</f>
        <v/>
      </c>
    </row>
    <row r="140" spans="1:11" x14ac:dyDescent="0.25">
      <c r="C140" s="11"/>
      <c r="D140" s="11"/>
      <c r="E140" s="12"/>
      <c r="F140" s="12"/>
      <c r="H140" s="13" t="str">
        <f>IF($A140="","",MAX(1,(D140-C140)))</f>
        <v/>
      </c>
      <c r="I140" s="14" t="str">
        <f>IF($A140="","",(H140*E140))</f>
        <v/>
      </c>
      <c r="J140" s="14" t="str">
        <f>IF($A140="","",(I140-F140))</f>
        <v/>
      </c>
      <c r="K140" s="13" t="str">
        <f>IF($A140="","",(COUNTIFS('Bookings'!$B$2:$B$201,B140,'Bookings'!$C$2:$C$201,("&lt;"&amp;D140),'Bookings'!$D$2:$D$201,("&gt;"&amp;C140))-1))</f>
        <v/>
      </c>
    </row>
    <row r="141" spans="1:11" x14ac:dyDescent="0.25">
      <c r="C141" s="11"/>
      <c r="D141" s="11"/>
      <c r="E141" s="12"/>
      <c r="F141" s="12"/>
      <c r="H141" s="13" t="str">
        <f>IF($A141="","",MAX(1,(D141-C141)))</f>
        <v/>
      </c>
      <c r="I141" s="14" t="str">
        <f>IF($A141="","",(H141*E141))</f>
        <v/>
      </c>
      <c r="J141" s="14" t="str">
        <f>IF($A141="","",(I141-F141))</f>
        <v/>
      </c>
      <c r="K141" s="13" t="str">
        <f>IF($A141="","",(COUNTIFS('Bookings'!$B$2:$B$201,B141,'Bookings'!$C$2:$C$201,("&lt;"&amp;D141),'Bookings'!$D$2:$D$201,("&gt;"&amp;C141))-1))</f>
        <v/>
      </c>
    </row>
    <row r="142" spans="1:11" x14ac:dyDescent="0.25">
      <c r="C142" s="11"/>
      <c r="D142" s="11"/>
      <c r="E142" s="12"/>
      <c r="F142" s="12"/>
      <c r="H142" s="13" t="str">
        <f>IF($A142="","",MAX(1,(D142-C142)))</f>
        <v/>
      </c>
      <c r="I142" s="14" t="str">
        <f>IF($A142="","",(H142*E142))</f>
        <v/>
      </c>
      <c r="J142" s="14" t="str">
        <f>IF($A142="","",(I142-F142))</f>
        <v/>
      </c>
      <c r="K142" s="13" t="str">
        <f>IF($A142="","",(COUNTIFS('Bookings'!$B$2:$B$201,B142,'Bookings'!$C$2:$C$201,("&lt;"&amp;D142),'Bookings'!$D$2:$D$201,("&gt;"&amp;C142))-1))</f>
        <v/>
      </c>
    </row>
    <row r="143" spans="1:11" x14ac:dyDescent="0.25">
      <c r="C143" s="11"/>
      <c r="D143" s="11"/>
      <c r="E143" s="12"/>
      <c r="F143" s="12"/>
      <c r="H143" s="13" t="str">
        <f>IF($A143="","",MAX(1,(D143-C143)))</f>
        <v/>
      </c>
      <c r="I143" s="14" t="str">
        <f>IF($A143="","",(H143*E143))</f>
        <v/>
      </c>
      <c r="J143" s="14" t="str">
        <f>IF($A143="","",(I143-F143))</f>
        <v/>
      </c>
      <c r="K143" s="13" t="str">
        <f>IF($A143="","",(COUNTIFS('Bookings'!$B$2:$B$201,B143,'Bookings'!$C$2:$C$201,("&lt;"&amp;D143),'Bookings'!$D$2:$D$201,("&gt;"&amp;C143))-1))</f>
        <v/>
      </c>
    </row>
    <row r="144" spans="1:11" x14ac:dyDescent="0.25">
      <c r="C144" s="11"/>
      <c r="D144" s="11"/>
      <c r="E144" s="12"/>
      <c r="F144" s="12"/>
      <c r="H144" s="13" t="str">
        <f>IF($A144="","",MAX(1,(D144-C144)))</f>
        <v/>
      </c>
      <c r="I144" s="14" t="str">
        <f>IF($A144="","",(H144*E144))</f>
        <v/>
      </c>
      <c r="J144" s="14" t="str">
        <f>IF($A144="","",(I144-F144))</f>
        <v/>
      </c>
      <c r="K144" s="13" t="str">
        <f>IF($A144="","",(COUNTIFS('Bookings'!$B$2:$B$201,B144,'Bookings'!$C$2:$C$201,("&lt;"&amp;D144),'Bookings'!$D$2:$D$201,("&gt;"&amp;C144))-1))</f>
        <v/>
      </c>
    </row>
    <row r="145" spans="1:11" x14ac:dyDescent="0.25">
      <c r="C145" s="11"/>
      <c r="D145" s="11"/>
      <c r="E145" s="12"/>
      <c r="F145" s="12"/>
      <c r="H145" s="13" t="str">
        <f>IF($A145="","",MAX(1,(D145-C145)))</f>
        <v/>
      </c>
      <c r="I145" s="14" t="str">
        <f>IF($A145="","",(H145*E145))</f>
        <v/>
      </c>
      <c r="J145" s="14" t="str">
        <f>IF($A145="","",(I145-F145))</f>
        <v/>
      </c>
      <c r="K145" s="13" t="str">
        <f>IF($A145="","",(COUNTIFS('Bookings'!$B$2:$B$201,B145,'Bookings'!$C$2:$C$201,("&lt;"&amp;D145),'Bookings'!$D$2:$D$201,("&gt;"&amp;C145))-1))</f>
        <v/>
      </c>
    </row>
    <row r="146" spans="1:11" x14ac:dyDescent="0.25">
      <c r="C146" s="11"/>
      <c r="D146" s="11"/>
      <c r="E146" s="12"/>
      <c r="F146" s="12"/>
      <c r="H146" s="13" t="str">
        <f>IF($A146="","",MAX(1,(D146-C146)))</f>
        <v/>
      </c>
      <c r="I146" s="14" t="str">
        <f>IF($A146="","",(H146*E146))</f>
        <v/>
      </c>
      <c r="J146" s="14" t="str">
        <f>IF($A146="","",(I146-F146))</f>
        <v/>
      </c>
      <c r="K146" s="13" t="str">
        <f>IF($A146="","",(COUNTIFS('Bookings'!$B$2:$B$201,B146,'Bookings'!$C$2:$C$201,("&lt;"&amp;D146),'Bookings'!$D$2:$D$201,("&gt;"&amp;C146))-1))</f>
        <v/>
      </c>
    </row>
    <row r="147" spans="1:11" x14ac:dyDescent="0.25">
      <c r="C147" s="11"/>
      <c r="D147" s="11"/>
      <c r="E147" s="12"/>
      <c r="F147" s="12"/>
      <c r="H147" s="13" t="str">
        <f>IF($A147="","",MAX(1,(D147-C147)))</f>
        <v/>
      </c>
      <c r="I147" s="14" t="str">
        <f>IF($A147="","",(H147*E147))</f>
        <v/>
      </c>
      <c r="J147" s="14" t="str">
        <f>IF($A147="","",(I147-F147))</f>
        <v/>
      </c>
      <c r="K147" s="13" t="str">
        <f>IF($A147="","",(COUNTIFS('Bookings'!$B$2:$B$201,B147,'Bookings'!$C$2:$C$201,("&lt;"&amp;D147),'Bookings'!$D$2:$D$201,("&gt;"&amp;C147))-1))</f>
        <v/>
      </c>
    </row>
    <row r="148" spans="1:11" x14ac:dyDescent="0.25">
      <c r="C148" s="11"/>
      <c r="D148" s="11"/>
      <c r="E148" s="12"/>
      <c r="F148" s="12"/>
      <c r="H148" s="13" t="str">
        <f>IF($A148="","",MAX(1,(D148-C148)))</f>
        <v/>
      </c>
      <c r="I148" s="14" t="str">
        <f>IF($A148="","",(H148*E148))</f>
        <v/>
      </c>
      <c r="J148" s="14" t="str">
        <f>IF($A148="","",(I148-F148))</f>
        <v/>
      </c>
      <c r="K148" s="13" t="str">
        <f>IF($A148="","",(COUNTIFS('Bookings'!$B$2:$B$201,B148,'Bookings'!$C$2:$C$201,("&lt;"&amp;D148),'Bookings'!$D$2:$D$201,("&gt;"&amp;C148))-1))</f>
        <v/>
      </c>
    </row>
    <row r="149" spans="1:11" x14ac:dyDescent="0.25">
      <c r="C149" s="11"/>
      <c r="D149" s="11"/>
      <c r="E149" s="12"/>
      <c r="F149" s="12"/>
      <c r="H149" s="13" t="str">
        <f>IF($A149="","",MAX(1,(D149-C149)))</f>
        <v/>
      </c>
      <c r="I149" s="14" t="str">
        <f>IF($A149="","",(H149*E149))</f>
        <v/>
      </c>
      <c r="J149" s="14" t="str">
        <f>IF($A149="","",(I149-F149))</f>
        <v/>
      </c>
      <c r="K149" s="13" t="str">
        <f>IF($A149="","",(COUNTIFS('Bookings'!$B$2:$B$201,B149,'Bookings'!$C$2:$C$201,("&lt;"&amp;D149),'Bookings'!$D$2:$D$201,("&gt;"&amp;C149))-1))</f>
        <v/>
      </c>
    </row>
    <row r="150" spans="1:11" x14ac:dyDescent="0.25">
      <c r="C150" s="11"/>
      <c r="D150" s="11"/>
      <c r="E150" s="12"/>
      <c r="F150" s="12"/>
      <c r="H150" s="13" t="str">
        <f>IF($A150="","",MAX(1,(D150-C150)))</f>
        <v/>
      </c>
      <c r="I150" s="14" t="str">
        <f>IF($A150="","",(H150*E150))</f>
        <v/>
      </c>
      <c r="J150" s="14" t="str">
        <f>IF($A150="","",(I150-F150))</f>
        <v/>
      </c>
      <c r="K150" s="13" t="str">
        <f>IF($A150="","",(COUNTIFS('Bookings'!$B$2:$B$201,B150,'Bookings'!$C$2:$C$201,("&lt;"&amp;D150),'Bookings'!$D$2:$D$201,("&gt;"&amp;C150))-1))</f>
        <v/>
      </c>
    </row>
    <row r="151" spans="1:11" x14ac:dyDescent="0.25">
      <c r="C151" s="11"/>
      <c r="D151" s="11"/>
      <c r="E151" s="12"/>
      <c r="F151" s="12"/>
      <c r="H151" s="13" t="str">
        <f>IF($A151="","",MAX(1,(D151-C151)))</f>
        <v/>
      </c>
      <c r="I151" s="14" t="str">
        <f>IF($A151="","",(H151*E151))</f>
        <v/>
      </c>
      <c r="J151" s="14" t="str">
        <f>IF($A151="","",(I151-F151))</f>
        <v/>
      </c>
      <c r="K151" s="13" t="str">
        <f>IF($A151="","",(COUNTIFS('Bookings'!$B$2:$B$201,B151,'Bookings'!$C$2:$C$201,("&lt;"&amp;D151),'Bookings'!$D$2:$D$201,("&gt;"&amp;C151))-1))</f>
        <v/>
      </c>
    </row>
    <row r="152" spans="1:11" x14ac:dyDescent="0.25">
      <c r="C152" s="11"/>
      <c r="D152" s="11"/>
      <c r="E152" s="12"/>
      <c r="F152" s="12"/>
      <c r="H152" s="13" t="str">
        <f>IF($A152="","",MAX(1,(D152-C152)))</f>
        <v/>
      </c>
      <c r="I152" s="14" t="str">
        <f>IF($A152="","",(H152*E152))</f>
        <v/>
      </c>
      <c r="J152" s="14" t="str">
        <f>IF($A152="","",(I152-F152))</f>
        <v/>
      </c>
      <c r="K152" s="13" t="str">
        <f>IF($A152="","",(COUNTIFS('Bookings'!$B$2:$B$201,B152,'Bookings'!$C$2:$C$201,("&lt;"&amp;D152),'Bookings'!$D$2:$D$201,("&gt;"&amp;C152))-1))</f>
        <v/>
      </c>
    </row>
    <row r="153" spans="1:11" x14ac:dyDescent="0.25">
      <c r="C153" s="11"/>
      <c r="D153" s="11"/>
      <c r="E153" s="12"/>
      <c r="F153" s="12"/>
      <c r="H153" s="13" t="str">
        <f>IF($A153="","",MAX(1,(D153-C153)))</f>
        <v/>
      </c>
      <c r="I153" s="14" t="str">
        <f>IF($A153="","",(H153*E153))</f>
        <v/>
      </c>
      <c r="J153" s="14" t="str">
        <f>IF($A153="","",(I153-F153))</f>
        <v/>
      </c>
      <c r="K153" s="13" t="str">
        <f>IF($A153="","",(COUNTIFS('Bookings'!$B$2:$B$201,B153,'Bookings'!$C$2:$C$201,("&lt;"&amp;D153),'Bookings'!$D$2:$D$201,("&gt;"&amp;C153))-1))</f>
        <v/>
      </c>
    </row>
    <row r="154" spans="1:11" x14ac:dyDescent="0.25">
      <c r="C154" s="11"/>
      <c r="D154" s="11"/>
      <c r="E154" s="12"/>
      <c r="F154" s="12"/>
      <c r="H154" s="13" t="str">
        <f>IF($A154="","",MAX(1,(D154-C154)))</f>
        <v/>
      </c>
      <c r="I154" s="14" t="str">
        <f>IF($A154="","",(H154*E154))</f>
        <v/>
      </c>
      <c r="J154" s="14" t="str">
        <f>IF($A154="","",(I154-F154))</f>
        <v/>
      </c>
      <c r="K154" s="13" t="str">
        <f>IF($A154="","",(COUNTIFS('Bookings'!$B$2:$B$201,B154,'Bookings'!$C$2:$C$201,("&lt;"&amp;D154),'Bookings'!$D$2:$D$201,("&gt;"&amp;C154))-1))</f>
        <v/>
      </c>
    </row>
    <row r="155" spans="1:11" x14ac:dyDescent="0.25">
      <c r="C155" s="11"/>
      <c r="D155" s="11"/>
      <c r="E155" s="12"/>
      <c r="F155" s="12"/>
      <c r="H155" s="13" t="str">
        <f>IF($A155="","",MAX(1,(D155-C155)))</f>
        <v/>
      </c>
      <c r="I155" s="14" t="str">
        <f>IF($A155="","",(H155*E155))</f>
        <v/>
      </c>
      <c r="J155" s="14" t="str">
        <f>IF($A155="","",(I155-F155))</f>
        <v/>
      </c>
      <c r="K155" s="13" t="str">
        <f>IF($A155="","",(COUNTIFS('Bookings'!$B$2:$B$201,B155,'Bookings'!$C$2:$C$201,("&lt;"&amp;D155),'Bookings'!$D$2:$D$201,("&gt;"&amp;C155))-1))</f>
        <v/>
      </c>
    </row>
    <row r="156" spans="1:11" x14ac:dyDescent="0.25">
      <c r="C156" s="11"/>
      <c r="D156" s="11"/>
      <c r="E156" s="12"/>
      <c r="F156" s="12"/>
      <c r="H156" s="13" t="str">
        <f>IF($A156="","",MAX(1,(D156-C156)))</f>
        <v/>
      </c>
      <c r="I156" s="14" t="str">
        <f>IF($A156="","",(H156*E156))</f>
        <v/>
      </c>
      <c r="J156" s="14" t="str">
        <f>IF($A156="","",(I156-F156))</f>
        <v/>
      </c>
      <c r="K156" s="13" t="str">
        <f>IF($A156="","",(COUNTIFS('Bookings'!$B$2:$B$201,B156,'Bookings'!$C$2:$C$201,("&lt;"&amp;D156),'Bookings'!$D$2:$D$201,("&gt;"&amp;C156))-1))</f>
        <v/>
      </c>
    </row>
    <row r="157" spans="1:11" x14ac:dyDescent="0.25">
      <c r="C157" s="11"/>
      <c r="D157" s="11"/>
      <c r="E157" s="12"/>
      <c r="F157" s="12"/>
      <c r="H157" s="13" t="str">
        <f>IF($A157="","",MAX(1,(D157-C157)))</f>
        <v/>
      </c>
      <c r="I157" s="14" t="str">
        <f>IF($A157="","",(H157*E157))</f>
        <v/>
      </c>
      <c r="J157" s="14" t="str">
        <f>IF($A157="","",(I157-F157))</f>
        <v/>
      </c>
      <c r="K157" s="13" t="str">
        <f>IF($A157="","",(COUNTIFS('Bookings'!$B$2:$B$201,B157,'Bookings'!$C$2:$C$201,("&lt;"&amp;D157),'Bookings'!$D$2:$D$201,("&gt;"&amp;C157))-1))</f>
        <v/>
      </c>
    </row>
    <row r="158" spans="1:11" x14ac:dyDescent="0.25">
      <c r="C158" s="11"/>
      <c r="D158" s="11"/>
      <c r="E158" s="12"/>
      <c r="F158" s="12"/>
      <c r="H158" s="13" t="str">
        <f>IF($A158="","",MAX(1,(D158-C158)))</f>
        <v/>
      </c>
      <c r="I158" s="14" t="str">
        <f>IF($A158="","",(H158*E158))</f>
        <v/>
      </c>
      <c r="J158" s="14" t="str">
        <f>IF($A158="","",(I158-F158))</f>
        <v/>
      </c>
      <c r="K158" s="13" t="str">
        <f>IF($A158="","",(COUNTIFS('Bookings'!$B$2:$B$201,B158,'Bookings'!$C$2:$C$201,("&lt;"&amp;D158),'Bookings'!$D$2:$D$201,("&gt;"&amp;C158))-1))</f>
        <v/>
      </c>
    </row>
    <row r="159" spans="1:11" x14ac:dyDescent="0.25">
      <c r="C159" s="11"/>
      <c r="D159" s="11"/>
      <c r="E159" s="12"/>
      <c r="F159" s="12"/>
      <c r="H159" s="13" t="str">
        <f>IF($A159="","",MAX(1,(D159-C159)))</f>
        <v/>
      </c>
      <c r="I159" s="14" t="str">
        <f>IF($A159="","",(H159*E159))</f>
        <v/>
      </c>
      <c r="J159" s="14" t="str">
        <f>IF($A159="","",(I159-F159))</f>
        <v/>
      </c>
      <c r="K159" s="13" t="str">
        <f>IF($A159="","",(COUNTIFS('Bookings'!$B$2:$B$201,B159,'Bookings'!$C$2:$C$201,("&lt;"&amp;D159),'Bookings'!$D$2:$D$201,("&gt;"&amp;C159))-1))</f>
        <v/>
      </c>
    </row>
    <row r="160" spans="1:11" x14ac:dyDescent="0.25">
      <c r="C160" s="11"/>
      <c r="D160" s="11"/>
      <c r="E160" s="12"/>
      <c r="F160" s="12"/>
      <c r="H160" s="13" t="str">
        <f>IF($A160="","",MAX(1,(D160-C160)))</f>
        <v/>
      </c>
      <c r="I160" s="14" t="str">
        <f>IF($A160="","",(H160*E160))</f>
        <v/>
      </c>
      <c r="J160" s="14" t="str">
        <f>IF($A160="","",(I160-F160))</f>
        <v/>
      </c>
      <c r="K160" s="13" t="str">
        <f>IF($A160="","",(COUNTIFS('Bookings'!$B$2:$B$201,B160,'Bookings'!$C$2:$C$201,("&lt;"&amp;D160),'Bookings'!$D$2:$D$201,("&gt;"&amp;C160))-1))</f>
        <v/>
      </c>
    </row>
    <row r="161" spans="1:11" x14ac:dyDescent="0.25">
      <c r="C161" s="11"/>
      <c r="D161" s="11"/>
      <c r="E161" s="12"/>
      <c r="F161" s="12"/>
      <c r="H161" s="13" t="str">
        <f>IF($A161="","",MAX(1,(D161-C161)))</f>
        <v/>
      </c>
      <c r="I161" s="14" t="str">
        <f>IF($A161="","",(H161*E161))</f>
        <v/>
      </c>
      <c r="J161" s="14" t="str">
        <f>IF($A161="","",(I161-F161))</f>
        <v/>
      </c>
      <c r="K161" s="13" t="str">
        <f>IF($A161="","",(COUNTIFS('Bookings'!$B$2:$B$201,B161,'Bookings'!$C$2:$C$201,("&lt;"&amp;D161),'Bookings'!$D$2:$D$201,("&gt;"&amp;C161))-1))</f>
        <v/>
      </c>
    </row>
    <row r="162" spans="1:11" x14ac:dyDescent="0.25">
      <c r="C162" s="11"/>
      <c r="D162" s="11"/>
      <c r="E162" s="12"/>
      <c r="F162" s="12"/>
      <c r="H162" s="13" t="str">
        <f>IF($A162="","",MAX(1,(D162-C162)))</f>
        <v/>
      </c>
      <c r="I162" s="14" t="str">
        <f>IF($A162="","",(H162*E162))</f>
        <v/>
      </c>
      <c r="J162" s="14" t="str">
        <f>IF($A162="","",(I162-F162))</f>
        <v/>
      </c>
      <c r="K162" s="13" t="str">
        <f>IF($A162="","",(COUNTIFS('Bookings'!$B$2:$B$201,B162,'Bookings'!$C$2:$C$201,("&lt;"&amp;D162),'Bookings'!$D$2:$D$201,("&gt;"&amp;C162))-1))</f>
        <v/>
      </c>
    </row>
    <row r="163" spans="1:11" x14ac:dyDescent="0.25">
      <c r="C163" s="11"/>
      <c r="D163" s="11"/>
      <c r="E163" s="12"/>
      <c r="F163" s="12"/>
      <c r="H163" s="13" t="str">
        <f>IF($A163="","",MAX(1,(D163-C163)))</f>
        <v/>
      </c>
      <c r="I163" s="14" t="str">
        <f>IF($A163="","",(H163*E163))</f>
        <v/>
      </c>
      <c r="J163" s="14" t="str">
        <f>IF($A163="","",(I163-F163))</f>
        <v/>
      </c>
      <c r="K163" s="13" t="str">
        <f>IF($A163="","",(COUNTIFS('Bookings'!$B$2:$B$201,B163,'Bookings'!$C$2:$C$201,("&lt;"&amp;D163),'Bookings'!$D$2:$D$201,("&gt;"&amp;C163))-1))</f>
        <v/>
      </c>
    </row>
    <row r="164" spans="1:11" x14ac:dyDescent="0.25">
      <c r="C164" s="11"/>
      <c r="D164" s="11"/>
      <c r="E164" s="12"/>
      <c r="F164" s="12"/>
      <c r="H164" s="13" t="str">
        <f>IF($A164="","",MAX(1,(D164-C164)))</f>
        <v/>
      </c>
      <c r="I164" s="14" t="str">
        <f>IF($A164="","",(H164*E164))</f>
        <v/>
      </c>
      <c r="J164" s="14" t="str">
        <f>IF($A164="","",(I164-F164))</f>
        <v/>
      </c>
      <c r="K164" s="13" t="str">
        <f>IF($A164="","",(COUNTIFS('Bookings'!$B$2:$B$201,B164,'Bookings'!$C$2:$C$201,("&lt;"&amp;D164),'Bookings'!$D$2:$D$201,("&gt;"&amp;C164))-1))</f>
        <v/>
      </c>
    </row>
    <row r="165" spans="1:11" x14ac:dyDescent="0.25">
      <c r="C165" s="11"/>
      <c r="D165" s="11"/>
      <c r="E165" s="12"/>
      <c r="F165" s="12"/>
      <c r="H165" s="13" t="str">
        <f>IF($A165="","",MAX(1,(D165-C165)))</f>
        <v/>
      </c>
      <c r="I165" s="14" t="str">
        <f>IF($A165="","",(H165*E165))</f>
        <v/>
      </c>
      <c r="J165" s="14" t="str">
        <f>IF($A165="","",(I165-F165))</f>
        <v/>
      </c>
      <c r="K165" s="13" t="str">
        <f>IF($A165="","",(COUNTIFS('Bookings'!$B$2:$B$201,B165,'Bookings'!$C$2:$C$201,("&lt;"&amp;D165),'Bookings'!$D$2:$D$201,("&gt;"&amp;C165))-1))</f>
        <v/>
      </c>
    </row>
    <row r="166" spans="1:11" x14ac:dyDescent="0.25">
      <c r="C166" s="11"/>
      <c r="D166" s="11"/>
      <c r="E166" s="12"/>
      <c r="F166" s="12"/>
      <c r="H166" s="13" t="str">
        <f>IF($A166="","",MAX(1,(D166-C166)))</f>
        <v/>
      </c>
      <c r="I166" s="14" t="str">
        <f>IF($A166="","",(H166*E166))</f>
        <v/>
      </c>
      <c r="J166" s="14" t="str">
        <f>IF($A166="","",(I166-F166))</f>
        <v/>
      </c>
      <c r="K166" s="13" t="str">
        <f>IF($A166="","",(COUNTIFS('Bookings'!$B$2:$B$201,B166,'Bookings'!$C$2:$C$201,("&lt;"&amp;D166),'Bookings'!$D$2:$D$201,("&gt;"&amp;C166))-1))</f>
        <v/>
      </c>
    </row>
    <row r="167" spans="1:11" x14ac:dyDescent="0.25">
      <c r="C167" s="11"/>
      <c r="D167" s="11"/>
      <c r="E167" s="12"/>
      <c r="F167" s="12"/>
      <c r="H167" s="13" t="str">
        <f>IF($A167="","",MAX(1,(D167-C167)))</f>
        <v/>
      </c>
      <c r="I167" s="14" t="str">
        <f>IF($A167="","",(H167*E167))</f>
        <v/>
      </c>
      <c r="J167" s="14" t="str">
        <f>IF($A167="","",(I167-F167))</f>
        <v/>
      </c>
      <c r="K167" s="13" t="str">
        <f>IF($A167="","",(COUNTIFS('Bookings'!$B$2:$B$201,B167,'Bookings'!$C$2:$C$201,("&lt;"&amp;D167),'Bookings'!$D$2:$D$201,("&gt;"&amp;C167))-1))</f>
        <v/>
      </c>
    </row>
    <row r="168" spans="1:11" x14ac:dyDescent="0.25">
      <c r="C168" s="11"/>
      <c r="D168" s="11"/>
      <c r="E168" s="12"/>
      <c r="F168" s="12"/>
      <c r="H168" s="13" t="str">
        <f>IF($A168="","",MAX(1,(D168-C168)))</f>
        <v/>
      </c>
      <c r="I168" s="14" t="str">
        <f>IF($A168="","",(H168*E168))</f>
        <v/>
      </c>
      <c r="J168" s="14" t="str">
        <f>IF($A168="","",(I168-F168))</f>
        <v/>
      </c>
      <c r="K168" s="13" t="str">
        <f>IF($A168="","",(COUNTIFS('Bookings'!$B$2:$B$201,B168,'Bookings'!$C$2:$C$201,("&lt;"&amp;D168),'Bookings'!$D$2:$D$201,("&gt;"&amp;C168))-1))</f>
        <v/>
      </c>
    </row>
    <row r="169" spans="1:11" x14ac:dyDescent="0.25">
      <c r="C169" s="11"/>
      <c r="D169" s="11"/>
      <c r="E169" s="12"/>
      <c r="F169" s="12"/>
      <c r="H169" s="13" t="str">
        <f>IF($A169="","",MAX(1,(D169-C169)))</f>
        <v/>
      </c>
      <c r="I169" s="14" t="str">
        <f>IF($A169="","",(H169*E169))</f>
        <v/>
      </c>
      <c r="J169" s="14" t="str">
        <f>IF($A169="","",(I169-F169))</f>
        <v/>
      </c>
      <c r="K169" s="13" t="str">
        <f>IF($A169="","",(COUNTIFS('Bookings'!$B$2:$B$201,B169,'Bookings'!$C$2:$C$201,("&lt;"&amp;D169),'Bookings'!$D$2:$D$201,("&gt;"&amp;C169))-1))</f>
        <v/>
      </c>
    </row>
    <row r="170" spans="1:11" x14ac:dyDescent="0.25">
      <c r="C170" s="11"/>
      <c r="D170" s="11"/>
      <c r="E170" s="12"/>
      <c r="F170" s="12"/>
      <c r="H170" s="13" t="str">
        <f>IF($A170="","",MAX(1,(D170-C170)))</f>
        <v/>
      </c>
      <c r="I170" s="14" t="str">
        <f>IF($A170="","",(H170*E170))</f>
        <v/>
      </c>
      <c r="J170" s="14" t="str">
        <f>IF($A170="","",(I170-F170))</f>
        <v/>
      </c>
      <c r="K170" s="13" t="str">
        <f>IF($A170="","",(COUNTIFS('Bookings'!$B$2:$B$201,B170,'Bookings'!$C$2:$C$201,("&lt;"&amp;D170),'Bookings'!$D$2:$D$201,("&gt;"&amp;C170))-1))</f>
        <v/>
      </c>
    </row>
    <row r="171" spans="1:11" x14ac:dyDescent="0.25">
      <c r="C171" s="11"/>
      <c r="D171" s="11"/>
      <c r="E171" s="12"/>
      <c r="F171" s="12"/>
      <c r="H171" s="13" t="str">
        <f>IF($A171="","",MAX(1,(D171-C171)))</f>
        <v/>
      </c>
      <c r="I171" s="14" t="str">
        <f>IF($A171="","",(H171*E171))</f>
        <v/>
      </c>
      <c r="J171" s="14" t="str">
        <f>IF($A171="","",(I171-F171))</f>
        <v/>
      </c>
      <c r="K171" s="13" t="str">
        <f>IF($A171="","",(COUNTIFS('Bookings'!$B$2:$B$201,B171,'Bookings'!$C$2:$C$201,("&lt;"&amp;D171),'Bookings'!$D$2:$D$201,("&gt;"&amp;C171))-1))</f>
        <v/>
      </c>
    </row>
    <row r="172" spans="1:11" x14ac:dyDescent="0.25">
      <c r="C172" s="11"/>
      <c r="D172" s="11"/>
      <c r="E172" s="12"/>
      <c r="F172" s="12"/>
      <c r="H172" s="13" t="str">
        <f>IF($A172="","",MAX(1,(D172-C172)))</f>
        <v/>
      </c>
      <c r="I172" s="14" t="str">
        <f>IF($A172="","",(H172*E172))</f>
        <v/>
      </c>
      <c r="J172" s="14" t="str">
        <f>IF($A172="","",(I172-F172))</f>
        <v/>
      </c>
      <c r="K172" s="13" t="str">
        <f>IF($A172="","",(COUNTIFS('Bookings'!$B$2:$B$201,B172,'Bookings'!$C$2:$C$201,("&lt;"&amp;D172),'Bookings'!$D$2:$D$201,("&gt;"&amp;C172))-1))</f>
        <v/>
      </c>
    </row>
    <row r="173" spans="1:11" x14ac:dyDescent="0.25">
      <c r="C173" s="11"/>
      <c r="D173" s="11"/>
      <c r="E173" s="12"/>
      <c r="F173" s="12"/>
      <c r="H173" s="13" t="str">
        <f>IF($A173="","",MAX(1,(D173-C173)))</f>
        <v/>
      </c>
      <c r="I173" s="14" t="str">
        <f>IF($A173="","",(H173*E173))</f>
        <v/>
      </c>
      <c r="J173" s="14" t="str">
        <f>IF($A173="","",(I173-F173))</f>
        <v/>
      </c>
      <c r="K173" s="13" t="str">
        <f>IF($A173="","",(COUNTIFS('Bookings'!$B$2:$B$201,B173,'Bookings'!$C$2:$C$201,("&lt;"&amp;D173),'Bookings'!$D$2:$D$201,("&gt;"&amp;C173))-1))</f>
        <v/>
      </c>
    </row>
    <row r="174" spans="1:11" x14ac:dyDescent="0.25">
      <c r="C174" s="11"/>
      <c r="D174" s="11"/>
      <c r="E174" s="12"/>
      <c r="F174" s="12"/>
      <c r="H174" s="13" t="str">
        <f>IF($A174="","",MAX(1,(D174-C174)))</f>
        <v/>
      </c>
      <c r="I174" s="14" t="str">
        <f>IF($A174="","",(H174*E174))</f>
        <v/>
      </c>
      <c r="J174" s="14" t="str">
        <f>IF($A174="","",(I174-F174))</f>
        <v/>
      </c>
      <c r="K174" s="13" t="str">
        <f>IF($A174="","",(COUNTIFS('Bookings'!$B$2:$B$201,B174,'Bookings'!$C$2:$C$201,("&lt;"&amp;D174),'Bookings'!$D$2:$D$201,("&gt;"&amp;C174))-1))</f>
        <v/>
      </c>
    </row>
    <row r="175" spans="1:11" x14ac:dyDescent="0.25">
      <c r="C175" s="11"/>
      <c r="D175" s="11"/>
      <c r="E175" s="12"/>
      <c r="F175" s="12"/>
      <c r="H175" s="13" t="str">
        <f>IF($A175="","",MAX(1,(D175-C175)))</f>
        <v/>
      </c>
      <c r="I175" s="14" t="str">
        <f>IF($A175="","",(H175*E175))</f>
        <v/>
      </c>
      <c r="J175" s="14" t="str">
        <f>IF($A175="","",(I175-F175))</f>
        <v/>
      </c>
      <c r="K175" s="13" t="str">
        <f>IF($A175="","",(COUNTIFS('Bookings'!$B$2:$B$201,B175,'Bookings'!$C$2:$C$201,("&lt;"&amp;D175),'Bookings'!$D$2:$D$201,("&gt;"&amp;C175))-1))</f>
        <v/>
      </c>
    </row>
    <row r="176" spans="1:11" x14ac:dyDescent="0.25">
      <c r="C176" s="11"/>
      <c r="D176" s="11"/>
      <c r="E176" s="12"/>
      <c r="F176" s="12"/>
      <c r="H176" s="13" t="str">
        <f>IF($A176="","",MAX(1,(D176-C176)))</f>
        <v/>
      </c>
      <c r="I176" s="14" t="str">
        <f>IF($A176="","",(H176*E176))</f>
        <v/>
      </c>
      <c r="J176" s="14" t="str">
        <f>IF($A176="","",(I176-F176))</f>
        <v/>
      </c>
      <c r="K176" s="13" t="str">
        <f>IF($A176="","",(COUNTIFS('Bookings'!$B$2:$B$201,B176,'Bookings'!$C$2:$C$201,("&lt;"&amp;D176),'Bookings'!$D$2:$D$201,("&gt;"&amp;C176))-1))</f>
        <v/>
      </c>
    </row>
    <row r="177" spans="1:11" x14ac:dyDescent="0.25">
      <c r="C177" s="11"/>
      <c r="D177" s="11"/>
      <c r="E177" s="12"/>
      <c r="F177" s="12"/>
      <c r="H177" s="13" t="str">
        <f>IF($A177="","",MAX(1,(D177-C177)))</f>
        <v/>
      </c>
      <c r="I177" s="14" t="str">
        <f>IF($A177="","",(H177*E177))</f>
        <v/>
      </c>
      <c r="J177" s="14" t="str">
        <f>IF($A177="","",(I177-F177))</f>
        <v/>
      </c>
      <c r="K177" s="13" t="str">
        <f>IF($A177="","",(COUNTIFS('Bookings'!$B$2:$B$201,B177,'Bookings'!$C$2:$C$201,("&lt;"&amp;D177),'Bookings'!$D$2:$D$201,("&gt;"&amp;C177))-1))</f>
        <v/>
      </c>
    </row>
    <row r="178" spans="1:11" x14ac:dyDescent="0.25">
      <c r="C178" s="11"/>
      <c r="D178" s="11"/>
      <c r="E178" s="12"/>
      <c r="F178" s="12"/>
      <c r="H178" s="13" t="str">
        <f>IF($A178="","",MAX(1,(D178-C178)))</f>
        <v/>
      </c>
      <c r="I178" s="14" t="str">
        <f>IF($A178="","",(H178*E178))</f>
        <v/>
      </c>
      <c r="J178" s="14" t="str">
        <f>IF($A178="","",(I178-F178))</f>
        <v/>
      </c>
      <c r="K178" s="13" t="str">
        <f>IF($A178="","",(COUNTIFS('Bookings'!$B$2:$B$201,B178,'Bookings'!$C$2:$C$201,("&lt;"&amp;D178),'Bookings'!$D$2:$D$201,("&gt;"&amp;C178))-1))</f>
        <v/>
      </c>
    </row>
    <row r="179" spans="1:11" x14ac:dyDescent="0.25">
      <c r="C179" s="11"/>
      <c r="D179" s="11"/>
      <c r="E179" s="12"/>
      <c r="F179" s="12"/>
      <c r="H179" s="13" t="str">
        <f>IF($A179="","",MAX(1,(D179-C179)))</f>
        <v/>
      </c>
      <c r="I179" s="14" t="str">
        <f>IF($A179="","",(H179*E179))</f>
        <v/>
      </c>
      <c r="J179" s="14" t="str">
        <f>IF($A179="","",(I179-F179))</f>
        <v/>
      </c>
      <c r="K179" s="13" t="str">
        <f>IF($A179="","",(COUNTIFS('Bookings'!$B$2:$B$201,B179,'Bookings'!$C$2:$C$201,("&lt;"&amp;D179),'Bookings'!$D$2:$D$201,("&gt;"&amp;C179))-1))</f>
        <v/>
      </c>
    </row>
    <row r="180" spans="1:11" x14ac:dyDescent="0.25">
      <c r="C180" s="11"/>
      <c r="D180" s="11"/>
      <c r="E180" s="12"/>
      <c r="F180" s="12"/>
      <c r="H180" s="13" t="str">
        <f>IF($A180="","",MAX(1,(D180-C180)))</f>
        <v/>
      </c>
      <c r="I180" s="14" t="str">
        <f>IF($A180="","",(H180*E180))</f>
        <v/>
      </c>
      <c r="J180" s="14" t="str">
        <f>IF($A180="","",(I180-F180))</f>
        <v/>
      </c>
      <c r="K180" s="13" t="str">
        <f>IF($A180="","",(COUNTIFS('Bookings'!$B$2:$B$201,B180,'Bookings'!$C$2:$C$201,("&lt;"&amp;D180),'Bookings'!$D$2:$D$201,("&gt;"&amp;C180))-1))</f>
        <v/>
      </c>
    </row>
    <row r="181" spans="1:11" x14ac:dyDescent="0.25">
      <c r="C181" s="11"/>
      <c r="D181" s="11"/>
      <c r="E181" s="12"/>
      <c r="F181" s="12"/>
      <c r="H181" s="13" t="str">
        <f>IF($A181="","",MAX(1,(D181-C181)))</f>
        <v/>
      </c>
      <c r="I181" s="14" t="str">
        <f>IF($A181="","",(H181*E181))</f>
        <v/>
      </c>
      <c r="J181" s="14" t="str">
        <f>IF($A181="","",(I181-F181))</f>
        <v/>
      </c>
      <c r="K181" s="13" t="str">
        <f>IF($A181="","",(COUNTIFS('Bookings'!$B$2:$B$201,B181,'Bookings'!$C$2:$C$201,("&lt;"&amp;D181),'Bookings'!$D$2:$D$201,("&gt;"&amp;C181))-1))</f>
        <v/>
      </c>
    </row>
    <row r="182" spans="1:11" x14ac:dyDescent="0.25">
      <c r="C182" s="11"/>
      <c r="D182" s="11"/>
      <c r="E182" s="12"/>
      <c r="F182" s="12"/>
      <c r="H182" s="13" t="str">
        <f>IF($A182="","",MAX(1,(D182-C182)))</f>
        <v/>
      </c>
      <c r="I182" s="14" t="str">
        <f>IF($A182="","",(H182*E182))</f>
        <v/>
      </c>
      <c r="J182" s="14" t="str">
        <f>IF($A182="","",(I182-F182))</f>
        <v/>
      </c>
      <c r="K182" s="13" t="str">
        <f>IF($A182="","",(COUNTIFS('Bookings'!$B$2:$B$201,B182,'Bookings'!$C$2:$C$201,("&lt;"&amp;D182),'Bookings'!$D$2:$D$201,("&gt;"&amp;C182))-1))</f>
        <v/>
      </c>
    </row>
    <row r="183" spans="1:11" x14ac:dyDescent="0.25">
      <c r="C183" s="11"/>
      <c r="D183" s="11"/>
      <c r="E183" s="12"/>
      <c r="F183" s="12"/>
      <c r="H183" s="13" t="str">
        <f>IF($A183="","",MAX(1,(D183-C183)))</f>
        <v/>
      </c>
      <c r="I183" s="14" t="str">
        <f>IF($A183="","",(H183*E183))</f>
        <v/>
      </c>
      <c r="J183" s="14" t="str">
        <f>IF($A183="","",(I183-F183))</f>
        <v/>
      </c>
      <c r="K183" s="13" t="str">
        <f>IF($A183="","",(COUNTIFS('Bookings'!$B$2:$B$201,B183,'Bookings'!$C$2:$C$201,("&lt;"&amp;D183),'Bookings'!$D$2:$D$201,("&gt;"&amp;C183))-1))</f>
        <v/>
      </c>
    </row>
    <row r="184" spans="1:11" x14ac:dyDescent="0.25">
      <c r="C184" s="11"/>
      <c r="D184" s="11"/>
      <c r="E184" s="12"/>
      <c r="F184" s="12"/>
      <c r="H184" s="13" t="str">
        <f>IF($A184="","",MAX(1,(D184-C184)))</f>
        <v/>
      </c>
      <c r="I184" s="14" t="str">
        <f>IF($A184="","",(H184*E184))</f>
        <v/>
      </c>
      <c r="J184" s="14" t="str">
        <f>IF($A184="","",(I184-F184))</f>
        <v/>
      </c>
      <c r="K184" s="13" t="str">
        <f>IF($A184="","",(COUNTIFS('Bookings'!$B$2:$B$201,B184,'Bookings'!$C$2:$C$201,("&lt;"&amp;D184),'Bookings'!$D$2:$D$201,("&gt;"&amp;C184))-1))</f>
        <v/>
      </c>
    </row>
    <row r="185" spans="1:11" x14ac:dyDescent="0.25">
      <c r="C185" s="11"/>
      <c r="D185" s="11"/>
      <c r="E185" s="12"/>
      <c r="F185" s="12"/>
      <c r="H185" s="13" t="str">
        <f>IF($A185="","",MAX(1,(D185-C185)))</f>
        <v/>
      </c>
      <c r="I185" s="14" t="str">
        <f>IF($A185="","",(H185*E185))</f>
        <v/>
      </c>
      <c r="J185" s="14" t="str">
        <f>IF($A185="","",(I185-F185))</f>
        <v/>
      </c>
      <c r="K185" s="13" t="str">
        <f>IF($A185="","",(COUNTIFS('Bookings'!$B$2:$B$201,B185,'Bookings'!$C$2:$C$201,("&lt;"&amp;D185),'Bookings'!$D$2:$D$201,("&gt;"&amp;C185))-1))</f>
        <v/>
      </c>
    </row>
    <row r="186" spans="1:11" x14ac:dyDescent="0.25">
      <c r="C186" s="11"/>
      <c r="D186" s="11"/>
      <c r="E186" s="12"/>
      <c r="F186" s="12"/>
      <c r="H186" s="13" t="str">
        <f>IF($A186="","",MAX(1,(D186-C186)))</f>
        <v/>
      </c>
      <c r="I186" s="14" t="str">
        <f>IF($A186="","",(H186*E186))</f>
        <v/>
      </c>
      <c r="J186" s="14" t="str">
        <f>IF($A186="","",(I186-F186))</f>
        <v/>
      </c>
      <c r="K186" s="13" t="str">
        <f>IF($A186="","",(COUNTIFS('Bookings'!$B$2:$B$201,B186,'Bookings'!$C$2:$C$201,("&lt;"&amp;D186),'Bookings'!$D$2:$D$201,("&gt;"&amp;C186))-1))</f>
        <v/>
      </c>
    </row>
    <row r="187" spans="1:11" x14ac:dyDescent="0.25">
      <c r="C187" s="11"/>
      <c r="D187" s="11"/>
      <c r="E187" s="12"/>
      <c r="F187" s="12"/>
      <c r="H187" s="13" t="str">
        <f>IF($A187="","",MAX(1,(D187-C187)))</f>
        <v/>
      </c>
      <c r="I187" s="14" t="str">
        <f>IF($A187="","",(H187*E187))</f>
        <v/>
      </c>
      <c r="J187" s="14" t="str">
        <f>IF($A187="","",(I187-F187))</f>
        <v/>
      </c>
      <c r="K187" s="13" t="str">
        <f>IF($A187="","",(COUNTIFS('Bookings'!$B$2:$B$201,B187,'Bookings'!$C$2:$C$201,("&lt;"&amp;D187),'Bookings'!$D$2:$D$201,("&gt;"&amp;C187))-1))</f>
        <v/>
      </c>
    </row>
    <row r="188" spans="1:11" x14ac:dyDescent="0.25">
      <c r="C188" s="11"/>
      <c r="D188" s="11"/>
      <c r="E188" s="12"/>
      <c r="F188" s="12"/>
      <c r="H188" s="13" t="str">
        <f>IF($A188="","",MAX(1,(D188-C188)))</f>
        <v/>
      </c>
      <c r="I188" s="14" t="str">
        <f>IF($A188="","",(H188*E188))</f>
        <v/>
      </c>
      <c r="J188" s="14" t="str">
        <f>IF($A188="","",(I188-F188))</f>
        <v/>
      </c>
      <c r="K188" s="13" t="str">
        <f>IF($A188="","",(COUNTIFS('Bookings'!$B$2:$B$201,B188,'Bookings'!$C$2:$C$201,("&lt;"&amp;D188),'Bookings'!$D$2:$D$201,("&gt;"&amp;C188))-1))</f>
        <v/>
      </c>
    </row>
    <row r="189" spans="1:11" x14ac:dyDescent="0.25">
      <c r="C189" s="11"/>
      <c r="D189" s="11"/>
      <c r="E189" s="12"/>
      <c r="F189" s="12"/>
      <c r="H189" s="13" t="str">
        <f>IF($A189="","",MAX(1,(D189-C189)))</f>
        <v/>
      </c>
      <c r="I189" s="14" t="str">
        <f>IF($A189="","",(H189*E189))</f>
        <v/>
      </c>
      <c r="J189" s="14" t="str">
        <f>IF($A189="","",(I189-F189))</f>
        <v/>
      </c>
      <c r="K189" s="13" t="str">
        <f>IF($A189="","",(COUNTIFS('Bookings'!$B$2:$B$201,B189,'Bookings'!$C$2:$C$201,("&lt;"&amp;D189),'Bookings'!$D$2:$D$201,("&gt;"&amp;C189))-1))</f>
        <v/>
      </c>
    </row>
    <row r="190" spans="1:11" x14ac:dyDescent="0.25">
      <c r="C190" s="11"/>
      <c r="D190" s="11"/>
      <c r="E190" s="12"/>
      <c r="F190" s="12"/>
      <c r="H190" s="13" t="str">
        <f>IF($A190="","",MAX(1,(D190-C190)))</f>
        <v/>
      </c>
      <c r="I190" s="14" t="str">
        <f>IF($A190="","",(H190*E190))</f>
        <v/>
      </c>
      <c r="J190" s="14" t="str">
        <f>IF($A190="","",(I190-F190))</f>
        <v/>
      </c>
      <c r="K190" s="13" t="str">
        <f>IF($A190="","",(COUNTIFS('Bookings'!$B$2:$B$201,B190,'Bookings'!$C$2:$C$201,("&lt;"&amp;D190),'Bookings'!$D$2:$D$201,("&gt;"&amp;C190))-1))</f>
        <v/>
      </c>
    </row>
    <row r="191" spans="1:11" x14ac:dyDescent="0.25">
      <c r="C191" s="11"/>
      <c r="D191" s="11"/>
      <c r="E191" s="12"/>
      <c r="F191" s="12"/>
      <c r="H191" s="13" t="str">
        <f>IF($A191="","",MAX(1,(D191-C191)))</f>
        <v/>
      </c>
      <c r="I191" s="14" t="str">
        <f>IF($A191="","",(H191*E191))</f>
        <v/>
      </c>
      <c r="J191" s="14" t="str">
        <f>IF($A191="","",(I191-F191))</f>
        <v/>
      </c>
      <c r="K191" s="13" t="str">
        <f>IF($A191="","",(COUNTIFS('Bookings'!$B$2:$B$201,B191,'Bookings'!$C$2:$C$201,("&lt;"&amp;D191),'Bookings'!$D$2:$D$201,("&gt;"&amp;C191))-1))</f>
        <v/>
      </c>
    </row>
    <row r="192" spans="1:11" x14ac:dyDescent="0.25">
      <c r="C192" s="11"/>
      <c r="D192" s="11"/>
      <c r="E192" s="12"/>
      <c r="F192" s="12"/>
      <c r="H192" s="13" t="str">
        <f>IF($A192="","",MAX(1,(D192-C192)))</f>
        <v/>
      </c>
      <c r="I192" s="14" t="str">
        <f>IF($A192="","",(H192*E192))</f>
        <v/>
      </c>
      <c r="J192" s="14" t="str">
        <f>IF($A192="","",(I192-F192))</f>
        <v/>
      </c>
      <c r="K192" s="13" t="str">
        <f>IF($A192="","",(COUNTIFS('Bookings'!$B$2:$B$201,B192,'Bookings'!$C$2:$C$201,("&lt;"&amp;D192),'Bookings'!$D$2:$D$201,("&gt;"&amp;C192))-1))</f>
        <v/>
      </c>
    </row>
    <row r="193" spans="1:11" x14ac:dyDescent="0.25">
      <c r="C193" s="11"/>
      <c r="D193" s="11"/>
      <c r="E193" s="12"/>
      <c r="F193" s="12"/>
      <c r="H193" s="13" t="str">
        <f>IF($A193="","",MAX(1,(D193-C193)))</f>
        <v/>
      </c>
      <c r="I193" s="14" t="str">
        <f>IF($A193="","",(H193*E193))</f>
        <v/>
      </c>
      <c r="J193" s="14" t="str">
        <f>IF($A193="","",(I193-F193))</f>
        <v/>
      </c>
      <c r="K193" s="13" t="str">
        <f>IF($A193="","",(COUNTIFS('Bookings'!$B$2:$B$201,B193,'Bookings'!$C$2:$C$201,("&lt;"&amp;D193),'Bookings'!$D$2:$D$201,("&gt;"&amp;C193))-1))</f>
        <v/>
      </c>
    </row>
    <row r="194" spans="1:11" x14ac:dyDescent="0.25">
      <c r="C194" s="11"/>
      <c r="D194" s="11"/>
      <c r="E194" s="12"/>
      <c r="F194" s="12"/>
      <c r="H194" s="13" t="str">
        <f>IF($A194="","",MAX(1,(D194-C194)))</f>
        <v/>
      </c>
      <c r="I194" s="14" t="str">
        <f>IF($A194="","",(H194*E194))</f>
        <v/>
      </c>
      <c r="J194" s="14" t="str">
        <f>IF($A194="","",(I194-F194))</f>
        <v/>
      </c>
      <c r="K194" s="13" t="str">
        <f>IF($A194="","",(COUNTIFS('Bookings'!$B$2:$B$201,B194,'Bookings'!$C$2:$C$201,("&lt;"&amp;D194),'Bookings'!$D$2:$D$201,("&gt;"&amp;C194))-1))</f>
        <v/>
      </c>
    </row>
    <row r="195" spans="1:11" x14ac:dyDescent="0.25">
      <c r="C195" s="11"/>
      <c r="D195" s="11"/>
      <c r="E195" s="12"/>
      <c r="F195" s="12"/>
      <c r="H195" s="13" t="str">
        <f>IF($A195="","",MAX(1,(D195-C195)))</f>
        <v/>
      </c>
      <c r="I195" s="14" t="str">
        <f>IF($A195="","",(H195*E195))</f>
        <v/>
      </c>
      <c r="J195" s="14" t="str">
        <f>IF($A195="","",(I195-F195))</f>
        <v/>
      </c>
      <c r="K195" s="13" t="str">
        <f>IF($A195="","",(COUNTIFS('Bookings'!$B$2:$B$201,B195,'Bookings'!$C$2:$C$201,("&lt;"&amp;D195),'Bookings'!$D$2:$D$201,("&gt;"&amp;C195))-1))</f>
        <v/>
      </c>
    </row>
    <row r="196" spans="1:11" x14ac:dyDescent="0.25">
      <c r="C196" s="11"/>
      <c r="D196" s="11"/>
      <c r="E196" s="12"/>
      <c r="F196" s="12"/>
      <c r="H196" s="13" t="str">
        <f>IF($A196="","",MAX(1,(D196-C196)))</f>
        <v/>
      </c>
      <c r="I196" s="14" t="str">
        <f>IF($A196="","",(H196*E196))</f>
        <v/>
      </c>
      <c r="J196" s="14" t="str">
        <f>IF($A196="","",(I196-F196))</f>
        <v/>
      </c>
      <c r="K196" s="13" t="str">
        <f>IF($A196="","",(COUNTIFS('Bookings'!$B$2:$B$201,B196,'Bookings'!$C$2:$C$201,("&lt;"&amp;D196),'Bookings'!$D$2:$D$201,("&gt;"&amp;C196))-1))</f>
        <v/>
      </c>
    </row>
    <row r="197" spans="1:11" x14ac:dyDescent="0.25">
      <c r="C197" s="11"/>
      <c r="D197" s="11"/>
      <c r="E197" s="12"/>
      <c r="F197" s="12"/>
      <c r="H197" s="13" t="str">
        <f>IF($A197="","",MAX(1,(D197-C197)))</f>
        <v/>
      </c>
      <c r="I197" s="14" t="str">
        <f>IF($A197="","",(H197*E197))</f>
        <v/>
      </c>
      <c r="J197" s="14" t="str">
        <f>IF($A197="","",(I197-F197))</f>
        <v/>
      </c>
      <c r="K197" s="13" t="str">
        <f>IF($A197="","",(COUNTIFS('Bookings'!$B$2:$B$201,B197,'Bookings'!$C$2:$C$201,("&lt;"&amp;D197),'Bookings'!$D$2:$D$201,("&gt;"&amp;C197))-1))</f>
        <v/>
      </c>
    </row>
    <row r="198" spans="1:11" x14ac:dyDescent="0.25">
      <c r="C198" s="11"/>
      <c r="D198" s="11"/>
      <c r="E198" s="12"/>
      <c r="F198" s="12"/>
      <c r="H198" s="13" t="str">
        <f>IF($A198="","",MAX(1,(D198-C198)))</f>
        <v/>
      </c>
      <c r="I198" s="14" t="str">
        <f>IF($A198="","",(H198*E198))</f>
        <v/>
      </c>
      <c r="J198" s="14" t="str">
        <f>IF($A198="","",(I198-F198))</f>
        <v/>
      </c>
      <c r="K198" s="13" t="str">
        <f>IF($A198="","",(COUNTIFS('Bookings'!$B$2:$B$201,B198,'Bookings'!$C$2:$C$201,("&lt;"&amp;D198),'Bookings'!$D$2:$D$201,("&gt;"&amp;C198))-1))</f>
        <v/>
      </c>
    </row>
    <row r="199" spans="1:11" x14ac:dyDescent="0.25">
      <c r="C199" s="11"/>
      <c r="D199" s="11"/>
      <c r="E199" s="12"/>
      <c r="F199" s="12"/>
      <c r="H199" s="13" t="str">
        <f>IF($A199="","",MAX(1,(D199-C199)))</f>
        <v/>
      </c>
      <c r="I199" s="14" t="str">
        <f>IF($A199="","",(H199*E199))</f>
        <v/>
      </c>
      <c r="J199" s="14" t="str">
        <f>IF($A199="","",(I199-F199))</f>
        <v/>
      </c>
      <c r="K199" s="13" t="str">
        <f>IF($A199="","",(COUNTIFS('Bookings'!$B$2:$B$201,B199,'Bookings'!$C$2:$C$201,("&lt;"&amp;D199),'Bookings'!$D$2:$D$201,("&gt;"&amp;C199))-1))</f>
        <v/>
      </c>
    </row>
    <row r="200" spans="1:11" x14ac:dyDescent="0.25">
      <c r="C200" s="11"/>
      <c r="D200" s="11"/>
      <c r="E200" s="12"/>
      <c r="F200" s="12"/>
      <c r="H200" s="13" t="str">
        <f>IF($A200="","",MAX(1,(D200-C200)))</f>
        <v/>
      </c>
      <c r="I200" s="14" t="str">
        <f>IF($A200="","",(H200*E200))</f>
        <v/>
      </c>
      <c r="J200" s="14" t="str">
        <f>IF($A200="","",(I200-F200))</f>
        <v/>
      </c>
      <c r="K200" s="13" t="str">
        <f>IF($A200="","",(COUNTIFS('Bookings'!$B$2:$B$201,B200,'Bookings'!$C$2:$C$201,("&lt;"&amp;D200),'Bookings'!$D$2:$D$201,("&gt;"&amp;C200))-1))</f>
        <v/>
      </c>
    </row>
    <row r="201" spans="1:11" x14ac:dyDescent="0.25">
      <c r="C201" s="11"/>
      <c r="D201" s="11"/>
      <c r="E201" s="12"/>
      <c r="F201" s="12"/>
      <c r="H201" s="13" t="str">
        <f>IF($A201="","",MAX(1,(D201-C201)))</f>
        <v/>
      </c>
      <c r="I201" s="14" t="str">
        <f>IF($A201="","",(H201*E201))</f>
        <v/>
      </c>
      <c r="J201" s="14" t="str">
        <f>IF($A201="","",(I201-F201))</f>
        <v/>
      </c>
      <c r="K201" s="13" t="str">
        <f>IF($A201="","",(COUNTIFS('Bookings'!$B$2:$B$201,B201,'Bookings'!$C$2:$C$201,("&lt;"&amp;D201),'Bookings'!$D$2:$D$201,("&gt;"&amp;C201))-1))</f>
        <v/>
      </c>
    </row>
  </sheetData>
  <autoFilter ref="A1:K1"/>
  <conditionalFormatting sqref="D2:D201">
    <cfRule type="expression" dxfId="0" priority="1">
      <formula>AND(D2&lt;&gt;"",D2&lt;TODAY(),NOT(OR($G2="Returned",$G2="Cancelled")))</formula>
    </cfRule>
  </conditionalFormatting>
  <conditionalFormatting sqref="K2:K201">
    <cfRule type="expression" dxfId="1" priority="1">
      <formula>AND(K2&lt;&gt;"",K2&gt;0)</formula>
    </cfRule>
  </conditionalFormatting>
  <dataValidations count="5">
    <dataValidation type="date" operator="greaterThan" allowBlank="1" showErrorMessage="1" errorTitle="Date expected" error="Enter a date, e.g. 10/15/2026." sqref="C2:C201">
      <formula1>2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Hold, Confirmed, Out, Returned, Cancelled" sqref="G2:G201">
      <formula1>"Hold,Confirmed,Out,Returned,Cancelled"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2" x14ac:dyDescent="0.25">
      <c r="A3" t="s">
        <v>44</v>
      </c>
      <c r="B3" s="18">
        <f>COUNTA('Bookings'!$A$2:$A$201)</f>
        <v>6</v>
      </c>
    </row>
    <row r="4" spans="1:2" x14ac:dyDescent="0.25">
      <c r="A4" t="s">
        <v>45</v>
      </c>
      <c r="B4" s="18">
        <f>COUNTIFS('Bookings'!$D$2:$D$201,("&lt;"&amp;TODAY()),'Bookings'!$G$2:$G$201,"&lt;&gt;Returned",'Bookings'!$G$2:$G$201,"&lt;&gt;Cancelled")</f>
        <v>0</v>
      </c>
    </row>
    <row r="5" spans="1:3" x14ac:dyDescent="0.25">
      <c r="A5" s="16" t="s">
        <v>46</v>
      </c>
      <c r="B5" s="17"/>
      <c r="C5" s="17"/>
    </row>
    <row r="6" spans="1:2" x14ac:dyDescent="0.25">
      <c r="A6" t="s">
        <v>47</v>
      </c>
      <c r="B6" s="18">
        <f>COUNTIF('Bookings'!$G$2:$G$201,"Hold")</f>
        <v>1</v>
      </c>
    </row>
    <row r="7" spans="1:2" x14ac:dyDescent="0.25">
      <c r="A7" t="s">
        <v>48</v>
      </c>
      <c r="B7" s="18">
        <f>COUNTIF('Bookings'!$G$2:$G$201,"Confirmed")</f>
        <v>3</v>
      </c>
    </row>
    <row r="8" spans="1:2" x14ac:dyDescent="0.25">
      <c r="A8" t="s">
        <v>49</v>
      </c>
      <c r="B8" s="18">
        <f>COUNTIF('Bookings'!$G$2:$G$201,"Out")</f>
        <v>1</v>
      </c>
    </row>
    <row r="9" spans="1:2" x14ac:dyDescent="0.25">
      <c r="A9" t="s">
        <v>50</v>
      </c>
      <c r="B9" s="18">
        <f>COUNTIF('Bookings'!$G$2:$G$201,"Returned")</f>
        <v>1</v>
      </c>
    </row>
    <row r="10" spans="1:2" x14ac:dyDescent="0.25">
      <c r="A10" t="s">
        <v>51</v>
      </c>
      <c r="B10" s="18">
        <f>COUNTIF('Bookings'!$G$2:$G$201,"Cancelled")</f>
        <v>0</v>
      </c>
    </row>
    <row r="11" spans="1:3" x14ac:dyDescent="0.25">
      <c r="A11" s="16" t="s">
        <v>52</v>
      </c>
      <c r="B11" s="17"/>
      <c r="C11" s="17"/>
    </row>
    <row r="12" spans="1:2" x14ac:dyDescent="0.25">
      <c r="A12" t="s">
        <v>53</v>
      </c>
      <c r="B12" s="19">
        <f>SUM('Bookings'!$F$2:$F$201)</f>
        <v>1035</v>
      </c>
    </row>
    <row r="13" spans="1:2" x14ac:dyDescent="0.25">
      <c r="A13" t="s">
        <v>23</v>
      </c>
      <c r="B13" s="19">
        <f>SUM('Bookings'!$I$2:$I$201)</f>
        <v>3690</v>
      </c>
    </row>
    <row r="14" spans="1:2" x14ac:dyDescent="0.25">
      <c r="A14" t="s">
        <v>54</v>
      </c>
      <c r="B14" s="19">
        <f>SUM('Bookings'!$J$2:$J$201)</f>
        <v>2655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