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Orders" state="visible" r:id="rId5"/>
    <sheet sheetId="3" name="Production" state="visible" r:id="rId6"/>
  </sheets>
  <calcPr calcId="171027" fullCalcOnLoad="1"/>
</workbook>
</file>

<file path=xl/sharedStrings.xml><?xml version="1.0" encoding="utf-8"?>
<sst xmlns="http://schemas.openxmlformats.org/spreadsheetml/2006/main" count="58" uniqueCount="57">
  <si>
    <t>Embroidery Order Tracker</t>
  </si>
  <si>
    <t>A free embroidery order spreadsheet: track orders by pieces and stitch count with digitizing and deposit columns in Google Sheets and Excel.</t>
  </si>
  <si>
    <t>Quick start</t>
  </si>
  <si>
    <t>Open the Orders tab and replace the sample rows with your own — one row per entry. Formulas fill in automatically for new rows.</t>
  </si>
  <si>
    <t>Machine minutes estimates run time from stitch count, pieces and hooping; use it to schedule the machines.</t>
  </si>
  <si>
    <t>Get a sew-out approved before running the full order.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</si>
  <si>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</si>
  <si>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</si>
  <si>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</si>
  <si>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</si>
  <si>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</si>
  <si>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</si>
  <si>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</si>
  <si>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Order #</t>
  </si>
  <si>
    <t>Client</t>
  </si>
  <si>
    <t>Garments</t>
  </si>
  <si>
    <t>Pieces</t>
  </si>
  <si>
    <t>Stitch count</t>
  </si>
  <si>
    <t>Locations</t>
  </si>
  <si>
    <t>Digitizing</t>
  </si>
  <si>
    <t>Stage</t>
  </si>
  <si>
    <t>Due</t>
  </si>
  <si>
    <t>Price</t>
  </si>
  <si>
    <t>Deposit</t>
  </si>
  <si>
    <t>Machine minutes</t>
  </si>
  <si>
    <t>Balance</t>
  </si>
  <si>
    <t>E-401</t>
  </si>
  <si>
    <t>Summit Dental</t>
  </si>
  <si>
    <t>Polos</t>
  </si>
  <si>
    <t>Approved</t>
  </si>
  <si>
    <t>Running</t>
  </si>
  <si>
    <t>E-402</t>
  </si>
  <si>
    <t>Valley Soccer</t>
  </si>
  <si>
    <t>Caps</t>
  </si>
  <si>
    <t>On file</t>
  </si>
  <si>
    <t>Garments ordered</t>
  </si>
  <si>
    <t>E-405</t>
  </si>
  <si>
    <t>Harbor Inn</t>
  </si>
  <si>
    <t>Jackets (back design)</t>
  </si>
  <si>
    <t>In progress</t>
  </si>
  <si>
    <t>Quote</t>
  </si>
  <si>
    <t>E-399</t>
  </si>
  <si>
    <t>Brew Co</t>
  </si>
  <si>
    <t>Aprons</t>
  </si>
  <si>
    <t>Ready</t>
  </si>
  <si>
    <t>Item</t>
  </si>
  <si>
    <t>Value</t>
  </si>
  <si>
    <t>Notes</t>
  </si>
  <si>
    <t>Settings</t>
  </si>
  <si>
    <t>Stitches per minute</t>
  </si>
  <si>
    <t>Average across your machine heads.</t>
  </si>
  <si>
    <t>Hooping minutes</t>
  </si>
  <si>
    <t>Workload</t>
  </si>
  <si>
    <t>Machine minutes queued</t>
  </si>
  <si>
    <t>Digitizing still needed</t>
  </si>
  <si>
    <t>Money</t>
  </si>
  <si>
    <t>Balances to collect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</si>
</sst>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3" fontId="0" fillId="3" borderId="0" xfId="0" applyNumberFormat="1" applyFill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0" fontId="6" fillId="0" borderId="0" xfId="0" applyFont="1" applyAlignment="1">
      <alignment wrapText="1"/>
    </xf>
    <xf numFmtId="4" fontId="0" fillId="2" borderId="1" xfId="0" applyNumberFormat="1" applyFill="1" applyBorder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3" width="24" customWidth="1"/>
    <col min="4" max="4" width="12" customWidth="1"/>
    <col min="5" max="5" width="15" customWidth="1"/>
    <col min="6" max="6" width="12" customWidth="1"/>
    <col min="7" max="8" width="16" customWidth="1"/>
    <col min="9" max="11" width="14" customWidth="1"/>
    <col min="12" max="12" width="18" customWidth="1"/>
    <col min="13" max="13" width="14" customWidth="1"/>
  </cols>
  <sheetData>
    <row r="1" ht="22" customHeight="1" spans="1:13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  <c r="M1" s="10" t="s">
        <v>25</v>
      </c>
    </row>
    <row r="2" spans="1:13" x14ac:dyDescent="0.25">
      <c r="A2" t="s">
        <v>26</v>
      </c>
      <c r="B2" t="s">
        <v>27</v>
      </c>
      <c r="C2" t="s">
        <v>28</v>
      </c>
      <c r="D2" s="11">
        <v>48</v>
      </c>
      <c r="E2" s="11">
        <v>7500</v>
      </c>
      <c r="F2" s="11">
        <v>1</v>
      </c>
      <c r="G2" t="s">
        <v>29</v>
      </c>
      <c r="H2" t="s">
        <v>30</v>
      </c>
      <c r="I2" s="12">
        <v>46310</v>
      </c>
      <c r="J2" s="13">
        <v>1150</v>
      </c>
      <c r="K2" s="13">
        <v>575</v>
      </c>
      <c r="L2" s="14">
        <f>IF($A2="","",ROUND(((D2*F2)*((E2/'Production'!$B$3)+'Production'!$B$4)),0))</f>
        <v>586</v>
      </c>
      <c r="M2" s="15">
        <f>IF($A2="","",(J2-K2))</f>
        <v>575</v>
      </c>
    </row>
    <row r="3" spans="1:13" x14ac:dyDescent="0.25">
      <c r="A3" t="s">
        <v>31</v>
      </c>
      <c r="B3" t="s">
        <v>32</v>
      </c>
      <c r="C3" t="s">
        <v>33</v>
      </c>
      <c r="D3" s="11">
        <v>72</v>
      </c>
      <c r="E3" s="11">
        <v>9000</v>
      </c>
      <c r="F3" s="11">
        <v>1</v>
      </c>
      <c r="G3" t="s">
        <v>34</v>
      </c>
      <c r="H3" t="s">
        <v>35</v>
      </c>
      <c r="I3" s="12">
        <v>46314</v>
      </c>
      <c r="J3" s="13">
        <v>1240</v>
      </c>
      <c r="K3" s="13">
        <v>620</v>
      </c>
      <c r="L3" s="14">
        <f>IF($A3="","",ROUND(((D3*F3)*((E3/'Production'!$B$3)+'Production'!$B$4)),0))</f>
        <v>1034</v>
      </c>
      <c r="M3" s="15">
        <f>IF($A3="","",(J3-K3))</f>
        <v>620</v>
      </c>
    </row>
    <row r="4" spans="1:13" x14ac:dyDescent="0.25">
      <c r="A4" t="s">
        <v>36</v>
      </c>
      <c r="B4" t="s">
        <v>37</v>
      </c>
      <c r="C4" t="s">
        <v>38</v>
      </c>
      <c r="D4" s="11">
        <v>12</v>
      </c>
      <c r="E4" s="11">
        <v>28000</v>
      </c>
      <c r="F4" s="11">
        <v>1</v>
      </c>
      <c r="G4" t="s">
        <v>39</v>
      </c>
      <c r="H4" t="s">
        <v>40</v>
      </c>
      <c r="I4" s="12">
        <v>46322</v>
      </c>
      <c r="J4" s="13">
        <v>1180</v>
      </c>
      <c r="K4" s="13">
        <v>0</v>
      </c>
      <c r="L4" s="14">
        <f>IF($A4="","",ROUND(((D4*F4)*((E4/'Production'!$B$3)+'Production'!$B$4)),0))</f>
        <v>498</v>
      </c>
      <c r="M4" s="15">
        <f>IF($A4="","",(J4-K4))</f>
        <v>1180</v>
      </c>
    </row>
    <row r="5" spans="1:13" x14ac:dyDescent="0.25">
      <c r="A5" t="s">
        <v>41</v>
      </c>
      <c r="B5" t="s">
        <v>42</v>
      </c>
      <c r="C5" t="s">
        <v>43</v>
      </c>
      <c r="D5" s="11">
        <v>20</v>
      </c>
      <c r="E5" s="11">
        <v>5200</v>
      </c>
      <c r="F5" s="11">
        <v>1</v>
      </c>
      <c r="G5" t="s">
        <v>34</v>
      </c>
      <c r="H5" t="s">
        <v>44</v>
      </c>
      <c r="I5" s="12">
        <v>46307</v>
      </c>
      <c r="J5" s="13">
        <v>520</v>
      </c>
      <c r="K5" s="13">
        <v>260</v>
      </c>
      <c r="L5" s="14">
        <f>IF($A5="","",ROUND(((D5*F5)*((E5/'Production'!$B$3)+'Production'!$B$4)),0))</f>
        <v>179</v>
      </c>
      <c r="M5" s="15">
        <f>IF($A5="","",(J5-K5))</f>
        <v>260</v>
      </c>
    </row>
    <row r="6" spans="1:13" x14ac:dyDescent="0.25">
      <c r="D6" s="11"/>
      <c r="E6" s="11"/>
      <c r="F6" s="11"/>
      <c r="I6" s="12"/>
      <c r="J6" s="13"/>
      <c r="K6" s="13"/>
      <c r="L6" s="14" t="str">
        <f>IF($A6="","",ROUND(((D6*F6)*((E6/'Production'!$B$3)+'Production'!$B$4)),0))</f>
        <v/>
      </c>
      <c r="M6" s="15" t="str">
        <f>IF($A6="","",(J6-K6))</f>
        <v/>
      </c>
    </row>
    <row r="7" spans="1:13" x14ac:dyDescent="0.25">
      <c r="D7" s="11"/>
      <c r="E7" s="11"/>
      <c r="F7" s="11"/>
      <c r="I7" s="12"/>
      <c r="J7" s="13"/>
      <c r="K7" s="13"/>
      <c r="L7" s="14" t="str">
        <f>IF($A7="","",ROUND(((D7*F7)*((E7/'Production'!$B$3)+'Production'!$B$4)),0))</f>
        <v/>
      </c>
      <c r="M7" s="15" t="str">
        <f>IF($A7="","",(J7-K7))</f>
        <v/>
      </c>
    </row>
    <row r="8" spans="1:13" x14ac:dyDescent="0.25">
      <c r="D8" s="11"/>
      <c r="E8" s="11"/>
      <c r="F8" s="11"/>
      <c r="I8" s="12"/>
      <c r="J8" s="13"/>
      <c r="K8" s="13"/>
      <c r="L8" s="14" t="str">
        <f>IF($A8="","",ROUND(((D8*F8)*((E8/'Production'!$B$3)+'Production'!$B$4)),0))</f>
        <v/>
      </c>
      <c r="M8" s="15" t="str">
        <f>IF($A8="","",(J8-K8))</f>
        <v/>
      </c>
    </row>
    <row r="9" spans="1:13" x14ac:dyDescent="0.25">
      <c r="D9" s="11"/>
      <c r="E9" s="11"/>
      <c r="F9" s="11"/>
      <c r="I9" s="12"/>
      <c r="J9" s="13"/>
      <c r="K9" s="13"/>
      <c r="L9" s="14" t="str">
        <f>IF($A9="","",ROUND(((D9*F9)*((E9/'Production'!$B$3)+'Production'!$B$4)),0))</f>
        <v/>
      </c>
      <c r="M9" s="15" t="str">
        <f>IF($A9="","",(J9-K9))</f>
        <v/>
      </c>
    </row>
    <row r="10" spans="1:13" x14ac:dyDescent="0.25">
      <c r="D10" s="11"/>
      <c r="E10" s="11"/>
      <c r="F10" s="11"/>
      <c r="I10" s="12"/>
      <c r="J10" s="13"/>
      <c r="K10" s="13"/>
      <c r="L10" s="14" t="str">
        <f>IF($A10="","",ROUND(((D10*F10)*((E10/'Production'!$B$3)+'Production'!$B$4)),0))</f>
        <v/>
      </c>
      <c r="M10" s="15" t="str">
        <f>IF($A10="","",(J10-K10))</f>
        <v/>
      </c>
    </row>
    <row r="11" spans="1:13" x14ac:dyDescent="0.25">
      <c r="D11" s="11"/>
      <c r="E11" s="11"/>
      <c r="F11" s="11"/>
      <c r="I11" s="12"/>
      <c r="J11" s="13"/>
      <c r="K11" s="13"/>
      <c r="L11" s="14" t="str">
        <f>IF($A11="","",ROUND(((D11*F11)*((E11/'Production'!$B$3)+'Production'!$B$4)),0))</f>
        <v/>
      </c>
      <c r="M11" s="15" t="str">
        <f>IF($A11="","",(J11-K11))</f>
        <v/>
      </c>
    </row>
    <row r="12" spans="1:13" x14ac:dyDescent="0.25">
      <c r="D12" s="11"/>
      <c r="E12" s="11"/>
      <c r="F12" s="11"/>
      <c r="I12" s="12"/>
      <c r="J12" s="13"/>
      <c r="K12" s="13"/>
      <c r="L12" s="14" t="str">
        <f>IF($A12="","",ROUND(((D12*F12)*((E12/'Production'!$B$3)+'Production'!$B$4)),0))</f>
        <v/>
      </c>
      <c r="M12" s="15" t="str">
        <f>IF($A12="","",(J12-K12))</f>
        <v/>
      </c>
    </row>
    <row r="13" spans="1:13" x14ac:dyDescent="0.25">
      <c r="D13" s="11"/>
      <c r="E13" s="11"/>
      <c r="F13" s="11"/>
      <c r="I13" s="12"/>
      <c r="J13" s="13"/>
      <c r="K13" s="13"/>
      <c r="L13" s="14" t="str">
        <f>IF($A13="","",ROUND(((D13*F13)*((E13/'Production'!$B$3)+'Production'!$B$4)),0))</f>
        <v/>
      </c>
      <c r="M13" s="15" t="str">
        <f>IF($A13="","",(J13-K13))</f>
        <v/>
      </c>
    </row>
    <row r="14" spans="1:13" x14ac:dyDescent="0.25">
      <c r="D14" s="11"/>
      <c r="E14" s="11"/>
      <c r="F14" s="11"/>
      <c r="I14" s="12"/>
      <c r="J14" s="13"/>
      <c r="K14" s="13"/>
      <c r="L14" s="14" t="str">
        <f>IF($A14="","",ROUND(((D14*F14)*((E14/'Production'!$B$3)+'Production'!$B$4)),0))</f>
        <v/>
      </c>
      <c r="M14" s="15" t="str">
        <f>IF($A14="","",(J14-K14))</f>
        <v/>
      </c>
    </row>
    <row r="15" spans="1:13" x14ac:dyDescent="0.25">
      <c r="D15" s="11"/>
      <c r="E15" s="11"/>
      <c r="F15" s="11"/>
      <c r="I15" s="12"/>
      <c r="J15" s="13"/>
      <c r="K15" s="13"/>
      <c r="L15" s="14" t="str">
        <f>IF($A15="","",ROUND(((D15*F15)*((E15/'Production'!$B$3)+'Production'!$B$4)),0))</f>
        <v/>
      </c>
      <c r="M15" s="15" t="str">
        <f>IF($A15="","",(J15-K15))</f>
        <v/>
      </c>
    </row>
    <row r="16" spans="1:13" x14ac:dyDescent="0.25">
      <c r="D16" s="11"/>
      <c r="E16" s="11"/>
      <c r="F16" s="11"/>
      <c r="I16" s="12"/>
      <c r="J16" s="13"/>
      <c r="K16" s="13"/>
      <c r="L16" s="14" t="str">
        <f>IF($A16="","",ROUND(((D16*F16)*((E16/'Production'!$B$3)+'Production'!$B$4)),0))</f>
        <v/>
      </c>
      <c r="M16" s="15" t="str">
        <f>IF($A16="","",(J16-K16))</f>
        <v/>
      </c>
    </row>
    <row r="17" spans="1:13" x14ac:dyDescent="0.25">
      <c r="D17" s="11"/>
      <c r="E17" s="11"/>
      <c r="F17" s="11"/>
      <c r="I17" s="12"/>
      <c r="J17" s="13"/>
      <c r="K17" s="13"/>
      <c r="L17" s="14" t="str">
        <f>IF($A17="","",ROUND(((D17*F17)*((E17/'Production'!$B$3)+'Production'!$B$4)),0))</f>
        <v/>
      </c>
      <c r="M17" s="15" t="str">
        <f>IF($A17="","",(J17-K17))</f>
        <v/>
      </c>
    </row>
    <row r="18" spans="1:13" x14ac:dyDescent="0.25">
      <c r="D18" s="11"/>
      <c r="E18" s="11"/>
      <c r="F18" s="11"/>
      <c r="I18" s="12"/>
      <c r="J18" s="13"/>
      <c r="K18" s="13"/>
      <c r="L18" s="14" t="str">
        <f>IF($A18="","",ROUND(((D18*F18)*((E18/'Production'!$B$3)+'Production'!$B$4)),0))</f>
        <v/>
      </c>
      <c r="M18" s="15" t="str">
        <f>IF($A18="","",(J18-K18))</f>
        <v/>
      </c>
    </row>
    <row r="19" spans="1:13" x14ac:dyDescent="0.25">
      <c r="D19" s="11"/>
      <c r="E19" s="11"/>
      <c r="F19" s="11"/>
      <c r="I19" s="12"/>
      <c r="J19" s="13"/>
      <c r="K19" s="13"/>
      <c r="L19" s="14" t="str">
        <f>IF($A19="","",ROUND(((D19*F19)*((E19/'Production'!$B$3)+'Production'!$B$4)),0))</f>
        <v/>
      </c>
      <c r="M19" s="15" t="str">
        <f>IF($A19="","",(J19-K19))</f>
        <v/>
      </c>
    </row>
    <row r="20" spans="1:13" x14ac:dyDescent="0.25">
      <c r="D20" s="11"/>
      <c r="E20" s="11"/>
      <c r="F20" s="11"/>
      <c r="I20" s="12"/>
      <c r="J20" s="13"/>
      <c r="K20" s="13"/>
      <c r="L20" s="14" t="str">
        <f>IF($A20="","",ROUND(((D20*F20)*((E20/'Production'!$B$3)+'Production'!$B$4)),0))</f>
        <v/>
      </c>
      <c r="M20" s="15" t="str">
        <f>IF($A20="","",(J20-K20))</f>
        <v/>
      </c>
    </row>
    <row r="21" spans="1:13" x14ac:dyDescent="0.25">
      <c r="D21" s="11"/>
      <c r="E21" s="11"/>
      <c r="F21" s="11"/>
      <c r="I21" s="12"/>
      <c r="J21" s="13"/>
      <c r="K21" s="13"/>
      <c r="L21" s="14" t="str">
        <f>IF($A21="","",ROUND(((D21*F21)*((E21/'Production'!$B$3)+'Production'!$B$4)),0))</f>
        <v/>
      </c>
      <c r="M21" s="15" t="str">
        <f>IF($A21="","",(J21-K21))</f>
        <v/>
      </c>
    </row>
    <row r="22" spans="1:13" x14ac:dyDescent="0.25">
      <c r="D22" s="11"/>
      <c r="E22" s="11"/>
      <c r="F22" s="11"/>
      <c r="I22" s="12"/>
      <c r="J22" s="13"/>
      <c r="K22" s="13"/>
      <c r="L22" s="14" t="str">
        <f>IF($A22="","",ROUND(((D22*F22)*((E22/'Production'!$B$3)+'Production'!$B$4)),0))</f>
        <v/>
      </c>
      <c r="M22" s="15" t="str">
        <f>IF($A22="","",(J22-K22))</f>
        <v/>
      </c>
    </row>
    <row r="23" spans="1:13" x14ac:dyDescent="0.25">
      <c r="D23" s="11"/>
      <c r="E23" s="11"/>
      <c r="F23" s="11"/>
      <c r="I23" s="12"/>
      <c r="J23" s="13"/>
      <c r="K23" s="13"/>
      <c r="L23" s="14" t="str">
        <f>IF($A23="","",ROUND(((D23*F23)*((E23/'Production'!$B$3)+'Production'!$B$4)),0))</f>
        <v/>
      </c>
      <c r="M23" s="15" t="str">
        <f>IF($A23="","",(J23-K23))</f>
        <v/>
      </c>
    </row>
    <row r="24" spans="1:13" x14ac:dyDescent="0.25">
      <c r="D24" s="11"/>
      <c r="E24" s="11"/>
      <c r="F24" s="11"/>
      <c r="I24" s="12"/>
      <c r="J24" s="13"/>
      <c r="K24" s="13"/>
      <c r="L24" s="14" t="str">
        <f>IF($A24="","",ROUND(((D24*F24)*((E24/'Production'!$B$3)+'Production'!$B$4)),0))</f>
        <v/>
      </c>
      <c r="M24" s="15" t="str">
        <f>IF($A24="","",(J24-K24))</f>
        <v/>
      </c>
    </row>
    <row r="25" spans="1:13" x14ac:dyDescent="0.25">
      <c r="D25" s="11"/>
      <c r="E25" s="11"/>
      <c r="F25" s="11"/>
      <c r="I25" s="12"/>
      <c r="J25" s="13"/>
      <c r="K25" s="13"/>
      <c r="L25" s="14" t="str">
        <f>IF($A25="","",ROUND(((D25*F25)*((E25/'Production'!$B$3)+'Production'!$B$4)),0))</f>
        <v/>
      </c>
      <c r="M25" s="15" t="str">
        <f>IF($A25="","",(J25-K25))</f>
        <v/>
      </c>
    </row>
    <row r="26" spans="1:13" x14ac:dyDescent="0.25">
      <c r="D26" s="11"/>
      <c r="E26" s="11"/>
      <c r="F26" s="11"/>
      <c r="I26" s="12"/>
      <c r="J26" s="13"/>
      <c r="K26" s="13"/>
      <c r="L26" s="14" t="str">
        <f>IF($A26="","",ROUND(((D26*F26)*((E26/'Production'!$B$3)+'Production'!$B$4)),0))</f>
        <v/>
      </c>
      <c r="M26" s="15" t="str">
        <f>IF($A26="","",(J26-K26))</f>
        <v/>
      </c>
    </row>
    <row r="27" spans="1:13" x14ac:dyDescent="0.25">
      <c r="D27" s="11"/>
      <c r="E27" s="11"/>
      <c r="F27" s="11"/>
      <c r="I27" s="12"/>
      <c r="J27" s="13"/>
      <c r="K27" s="13"/>
      <c r="L27" s="14" t="str">
        <f>IF($A27="","",ROUND(((D27*F27)*((E27/'Production'!$B$3)+'Production'!$B$4)),0))</f>
        <v/>
      </c>
      <c r="M27" s="15" t="str">
        <f>IF($A27="","",(J27-K27))</f>
        <v/>
      </c>
    </row>
    <row r="28" spans="1:13" x14ac:dyDescent="0.25">
      <c r="D28" s="11"/>
      <c r="E28" s="11"/>
      <c r="F28" s="11"/>
      <c r="I28" s="12"/>
      <c r="J28" s="13"/>
      <c r="K28" s="13"/>
      <c r="L28" s="14" t="str">
        <f>IF($A28="","",ROUND(((D28*F28)*((E28/'Production'!$B$3)+'Production'!$B$4)),0))</f>
        <v/>
      </c>
      <c r="M28" s="15" t="str">
        <f>IF($A28="","",(J28-K28))</f>
        <v/>
      </c>
    </row>
    <row r="29" spans="1:13" x14ac:dyDescent="0.25">
      <c r="D29" s="11"/>
      <c r="E29" s="11"/>
      <c r="F29" s="11"/>
      <c r="I29" s="12"/>
      <c r="J29" s="13"/>
      <c r="K29" s="13"/>
      <c r="L29" s="14" t="str">
        <f>IF($A29="","",ROUND(((D29*F29)*((E29/'Production'!$B$3)+'Production'!$B$4)),0))</f>
        <v/>
      </c>
      <c r="M29" s="15" t="str">
        <f>IF($A29="","",(J29-K29))</f>
        <v/>
      </c>
    </row>
    <row r="30" spans="1:13" x14ac:dyDescent="0.25">
      <c r="D30" s="11"/>
      <c r="E30" s="11"/>
      <c r="F30" s="11"/>
      <c r="I30" s="12"/>
      <c r="J30" s="13"/>
      <c r="K30" s="13"/>
      <c r="L30" s="14" t="str">
        <f>IF($A30="","",ROUND(((D30*F30)*((E30/'Production'!$B$3)+'Production'!$B$4)),0))</f>
        <v/>
      </c>
      <c r="M30" s="15" t="str">
        <f>IF($A30="","",(J30-K30))</f>
        <v/>
      </c>
    </row>
    <row r="31" spans="1:13" x14ac:dyDescent="0.25">
      <c r="D31" s="11"/>
      <c r="E31" s="11"/>
      <c r="F31" s="11"/>
      <c r="I31" s="12"/>
      <c r="J31" s="13"/>
      <c r="K31" s="13"/>
      <c r="L31" s="14" t="str">
        <f>IF($A31="","",ROUND(((D31*F31)*((E31/'Production'!$B$3)+'Production'!$B$4)),0))</f>
        <v/>
      </c>
      <c r="M31" s="15" t="str">
        <f>IF($A31="","",(J31-K31))</f>
        <v/>
      </c>
    </row>
    <row r="32" spans="1:13" x14ac:dyDescent="0.25">
      <c r="D32" s="11"/>
      <c r="E32" s="11"/>
      <c r="F32" s="11"/>
      <c r="I32" s="12"/>
      <c r="J32" s="13"/>
      <c r="K32" s="13"/>
      <c r="L32" s="14" t="str">
        <f>IF($A32="","",ROUND(((D32*F32)*((E32/'Production'!$B$3)+'Production'!$B$4)),0))</f>
        <v/>
      </c>
      <c r="M32" s="15" t="str">
        <f>IF($A32="","",(J32-K32))</f>
        <v/>
      </c>
    </row>
    <row r="33" spans="1:13" x14ac:dyDescent="0.25">
      <c r="D33" s="11"/>
      <c r="E33" s="11"/>
      <c r="F33" s="11"/>
      <c r="I33" s="12"/>
      <c r="J33" s="13"/>
      <c r="K33" s="13"/>
      <c r="L33" s="14" t="str">
        <f>IF($A33="","",ROUND(((D33*F33)*((E33/'Production'!$B$3)+'Production'!$B$4)),0))</f>
        <v/>
      </c>
      <c r="M33" s="15" t="str">
        <f>IF($A33="","",(J33-K33))</f>
        <v/>
      </c>
    </row>
    <row r="34" spans="1:13" x14ac:dyDescent="0.25">
      <c r="D34" s="11"/>
      <c r="E34" s="11"/>
      <c r="F34" s="11"/>
      <c r="I34" s="12"/>
      <c r="J34" s="13"/>
      <c r="K34" s="13"/>
      <c r="L34" s="14" t="str">
        <f>IF($A34="","",ROUND(((D34*F34)*((E34/'Production'!$B$3)+'Production'!$B$4)),0))</f>
        <v/>
      </c>
      <c r="M34" s="15" t="str">
        <f>IF($A34="","",(J34-K34))</f>
        <v/>
      </c>
    </row>
    <row r="35" spans="1:13" x14ac:dyDescent="0.25">
      <c r="D35" s="11"/>
      <c r="E35" s="11"/>
      <c r="F35" s="11"/>
      <c r="I35" s="12"/>
      <c r="J35" s="13"/>
      <c r="K35" s="13"/>
      <c r="L35" s="14" t="str">
        <f>IF($A35="","",ROUND(((D35*F35)*((E35/'Production'!$B$3)+'Production'!$B$4)),0))</f>
        <v/>
      </c>
      <c r="M35" s="15" t="str">
        <f>IF($A35="","",(J35-K35))</f>
        <v/>
      </c>
    </row>
    <row r="36" spans="1:13" x14ac:dyDescent="0.25">
      <c r="D36" s="11"/>
      <c r="E36" s="11"/>
      <c r="F36" s="11"/>
      <c r="I36" s="12"/>
      <c r="J36" s="13"/>
      <c r="K36" s="13"/>
      <c r="L36" s="14" t="str">
        <f>IF($A36="","",ROUND(((D36*F36)*((E36/'Production'!$B$3)+'Production'!$B$4)),0))</f>
        <v/>
      </c>
      <c r="M36" s="15" t="str">
        <f>IF($A36="","",(J36-K36))</f>
        <v/>
      </c>
    </row>
    <row r="37" spans="1:13" x14ac:dyDescent="0.25">
      <c r="D37" s="11"/>
      <c r="E37" s="11"/>
      <c r="F37" s="11"/>
      <c r="I37" s="12"/>
      <c r="J37" s="13"/>
      <c r="K37" s="13"/>
      <c r="L37" s="14" t="str">
        <f>IF($A37="","",ROUND(((D37*F37)*((E37/'Production'!$B$3)+'Production'!$B$4)),0))</f>
        <v/>
      </c>
      <c r="M37" s="15" t="str">
        <f>IF($A37="","",(J37-K37))</f>
        <v/>
      </c>
    </row>
    <row r="38" spans="1:13" x14ac:dyDescent="0.25">
      <c r="D38" s="11"/>
      <c r="E38" s="11"/>
      <c r="F38" s="11"/>
      <c r="I38" s="12"/>
      <c r="J38" s="13"/>
      <c r="K38" s="13"/>
      <c r="L38" s="14" t="str">
        <f>IF($A38="","",ROUND(((D38*F38)*((E38/'Production'!$B$3)+'Production'!$B$4)),0))</f>
        <v/>
      </c>
      <c r="M38" s="15" t="str">
        <f>IF($A38="","",(J38-K38))</f>
        <v/>
      </c>
    </row>
    <row r="39" spans="1:13" x14ac:dyDescent="0.25">
      <c r="D39" s="11"/>
      <c r="E39" s="11"/>
      <c r="F39" s="11"/>
      <c r="I39" s="12"/>
      <c r="J39" s="13"/>
      <c r="K39" s="13"/>
      <c r="L39" s="14" t="str">
        <f>IF($A39="","",ROUND(((D39*F39)*((E39/'Production'!$B$3)+'Production'!$B$4)),0))</f>
        <v/>
      </c>
      <c r="M39" s="15" t="str">
        <f>IF($A39="","",(J39-K39))</f>
        <v/>
      </c>
    </row>
    <row r="40" spans="1:13" x14ac:dyDescent="0.25">
      <c r="D40" s="11"/>
      <c r="E40" s="11"/>
      <c r="F40" s="11"/>
      <c r="I40" s="12"/>
      <c r="J40" s="13"/>
      <c r="K40" s="13"/>
      <c r="L40" s="14" t="str">
        <f>IF($A40="","",ROUND(((D40*F40)*((E40/'Production'!$B$3)+'Production'!$B$4)),0))</f>
        <v/>
      </c>
      <c r="M40" s="15" t="str">
        <f>IF($A40="","",(J40-K40))</f>
        <v/>
      </c>
    </row>
    <row r="41" spans="1:13" x14ac:dyDescent="0.25">
      <c r="D41" s="11"/>
      <c r="E41" s="11"/>
      <c r="F41" s="11"/>
      <c r="I41" s="12"/>
      <c r="J41" s="13"/>
      <c r="K41" s="13"/>
      <c r="L41" s="14" t="str">
        <f>IF($A41="","",ROUND(((D41*F41)*((E41/'Production'!$B$3)+'Production'!$B$4)),0))</f>
        <v/>
      </c>
      <c r="M41" s="15" t="str">
        <f>IF($A41="","",(J41-K41))</f>
        <v/>
      </c>
    </row>
    <row r="42" spans="1:13" x14ac:dyDescent="0.25">
      <c r="D42" s="11"/>
      <c r="E42" s="11"/>
      <c r="F42" s="11"/>
      <c r="I42" s="12"/>
      <c r="J42" s="13"/>
      <c r="K42" s="13"/>
      <c r="L42" s="14" t="str">
        <f>IF($A42="","",ROUND(((D42*F42)*((E42/'Production'!$B$3)+'Production'!$B$4)),0))</f>
        <v/>
      </c>
      <c r="M42" s="15" t="str">
        <f>IF($A42="","",(J42-K42))</f>
        <v/>
      </c>
    </row>
    <row r="43" spans="1:13" x14ac:dyDescent="0.25">
      <c r="D43" s="11"/>
      <c r="E43" s="11"/>
      <c r="F43" s="11"/>
      <c r="I43" s="12"/>
      <c r="J43" s="13"/>
      <c r="K43" s="13"/>
      <c r="L43" s="14" t="str">
        <f>IF($A43="","",ROUND(((D43*F43)*((E43/'Production'!$B$3)+'Production'!$B$4)),0))</f>
        <v/>
      </c>
      <c r="M43" s="15" t="str">
        <f>IF($A43="","",(J43-K43))</f>
        <v/>
      </c>
    </row>
    <row r="44" spans="1:13" x14ac:dyDescent="0.25">
      <c r="D44" s="11"/>
      <c r="E44" s="11"/>
      <c r="F44" s="11"/>
      <c r="I44" s="12"/>
      <c r="J44" s="13"/>
      <c r="K44" s="13"/>
      <c r="L44" s="14" t="str">
        <f>IF($A44="","",ROUND(((D44*F44)*((E44/'Production'!$B$3)+'Production'!$B$4)),0))</f>
        <v/>
      </c>
      <c r="M44" s="15" t="str">
        <f>IF($A44="","",(J44-K44))</f>
        <v/>
      </c>
    </row>
    <row r="45" spans="1:13" x14ac:dyDescent="0.25">
      <c r="D45" s="11"/>
      <c r="E45" s="11"/>
      <c r="F45" s="11"/>
      <c r="I45" s="12"/>
      <c r="J45" s="13"/>
      <c r="K45" s="13"/>
      <c r="L45" s="14" t="str">
        <f>IF($A45="","",ROUND(((D45*F45)*((E45/'Production'!$B$3)+'Production'!$B$4)),0))</f>
        <v/>
      </c>
      <c r="M45" s="15" t="str">
        <f>IF($A45="","",(J45-K45))</f>
        <v/>
      </c>
    </row>
    <row r="46" spans="1:13" x14ac:dyDescent="0.25">
      <c r="D46" s="11"/>
      <c r="E46" s="11"/>
      <c r="F46" s="11"/>
      <c r="I46" s="12"/>
      <c r="J46" s="13"/>
      <c r="K46" s="13"/>
      <c r="L46" s="14" t="str">
        <f>IF($A46="","",ROUND(((D46*F46)*((E46/'Production'!$B$3)+'Production'!$B$4)),0))</f>
        <v/>
      </c>
      <c r="M46" s="15" t="str">
        <f>IF($A46="","",(J46-K46))</f>
        <v/>
      </c>
    </row>
    <row r="47" spans="1:13" x14ac:dyDescent="0.25">
      <c r="D47" s="11"/>
      <c r="E47" s="11"/>
      <c r="F47" s="11"/>
      <c r="I47" s="12"/>
      <c r="J47" s="13"/>
      <c r="K47" s="13"/>
      <c r="L47" s="14" t="str">
        <f>IF($A47="","",ROUND(((D47*F47)*((E47/'Production'!$B$3)+'Production'!$B$4)),0))</f>
        <v/>
      </c>
      <c r="M47" s="15" t="str">
        <f>IF($A47="","",(J47-K47))</f>
        <v/>
      </c>
    </row>
    <row r="48" spans="1:13" x14ac:dyDescent="0.25">
      <c r="D48" s="11"/>
      <c r="E48" s="11"/>
      <c r="F48" s="11"/>
      <c r="I48" s="12"/>
      <c r="J48" s="13"/>
      <c r="K48" s="13"/>
      <c r="L48" s="14" t="str">
        <f>IF($A48="","",ROUND(((D48*F48)*((E48/'Production'!$B$3)+'Production'!$B$4)),0))</f>
        <v/>
      </c>
      <c r="M48" s="15" t="str">
        <f>IF($A48="","",(J48-K48))</f>
        <v/>
      </c>
    </row>
    <row r="49" spans="1:13" x14ac:dyDescent="0.25">
      <c r="D49" s="11"/>
      <c r="E49" s="11"/>
      <c r="F49" s="11"/>
      <c r="I49" s="12"/>
      <c r="J49" s="13"/>
      <c r="K49" s="13"/>
      <c r="L49" s="14" t="str">
        <f>IF($A49="","",ROUND(((D49*F49)*((E49/'Production'!$B$3)+'Production'!$B$4)),0))</f>
        <v/>
      </c>
      <c r="M49" s="15" t="str">
        <f>IF($A49="","",(J49-K49))</f>
        <v/>
      </c>
    </row>
    <row r="50" spans="1:13" x14ac:dyDescent="0.25">
      <c r="D50" s="11"/>
      <c r="E50" s="11"/>
      <c r="F50" s="11"/>
      <c r="I50" s="12"/>
      <c r="J50" s="13"/>
      <c r="K50" s="13"/>
      <c r="L50" s="14" t="str">
        <f>IF($A50="","",ROUND(((D50*F50)*((E50/'Production'!$B$3)+'Production'!$B$4)),0))</f>
        <v/>
      </c>
      <c r="M50" s="15" t="str">
        <f>IF($A50="","",(J50-K50))</f>
        <v/>
      </c>
    </row>
    <row r="51" spans="1:13" x14ac:dyDescent="0.25">
      <c r="D51" s="11"/>
      <c r="E51" s="11"/>
      <c r="F51" s="11"/>
      <c r="I51" s="12"/>
      <c r="J51" s="13"/>
      <c r="K51" s="13"/>
      <c r="L51" s="14" t="str">
        <f>IF($A51="","",ROUND(((D51*F51)*((E51/'Production'!$B$3)+'Production'!$B$4)),0))</f>
        <v/>
      </c>
      <c r="M51" s="15" t="str">
        <f>IF($A51="","",(J51-K51))</f>
        <v/>
      </c>
    </row>
    <row r="52" spans="1:13" x14ac:dyDescent="0.25">
      <c r="D52" s="11"/>
      <c r="E52" s="11"/>
      <c r="F52" s="11"/>
      <c r="I52" s="12"/>
      <c r="J52" s="13"/>
      <c r="K52" s="13"/>
      <c r="L52" s="14" t="str">
        <f>IF($A52="","",ROUND(((D52*F52)*((E52/'Production'!$B$3)+'Production'!$B$4)),0))</f>
        <v/>
      </c>
      <c r="M52" s="15" t="str">
        <f>IF($A52="","",(J52-K52))</f>
        <v/>
      </c>
    </row>
    <row r="53" spans="1:13" x14ac:dyDescent="0.25">
      <c r="D53" s="11"/>
      <c r="E53" s="11"/>
      <c r="F53" s="11"/>
      <c r="I53" s="12"/>
      <c r="J53" s="13"/>
      <c r="K53" s="13"/>
      <c r="L53" s="14" t="str">
        <f>IF($A53="","",ROUND(((D53*F53)*((E53/'Production'!$B$3)+'Production'!$B$4)),0))</f>
        <v/>
      </c>
      <c r="M53" s="15" t="str">
        <f>IF($A53="","",(J53-K53))</f>
        <v/>
      </c>
    </row>
    <row r="54" spans="1:13" x14ac:dyDescent="0.25">
      <c r="D54" s="11"/>
      <c r="E54" s="11"/>
      <c r="F54" s="11"/>
      <c r="I54" s="12"/>
      <c r="J54" s="13"/>
      <c r="K54" s="13"/>
      <c r="L54" s="14" t="str">
        <f>IF($A54="","",ROUND(((D54*F54)*((E54/'Production'!$B$3)+'Production'!$B$4)),0))</f>
        <v/>
      </c>
      <c r="M54" s="15" t="str">
        <f>IF($A54="","",(J54-K54))</f>
        <v/>
      </c>
    </row>
    <row r="55" spans="1:13" x14ac:dyDescent="0.25">
      <c r="D55" s="11"/>
      <c r="E55" s="11"/>
      <c r="F55" s="11"/>
      <c r="I55" s="12"/>
      <c r="J55" s="13"/>
      <c r="K55" s="13"/>
      <c r="L55" s="14" t="str">
        <f>IF($A55="","",ROUND(((D55*F55)*((E55/'Production'!$B$3)+'Production'!$B$4)),0))</f>
        <v/>
      </c>
      <c r="M55" s="15" t="str">
        <f>IF($A55="","",(J55-K55))</f>
        <v/>
      </c>
    </row>
    <row r="56" spans="1:13" x14ac:dyDescent="0.25">
      <c r="D56" s="11"/>
      <c r="E56" s="11"/>
      <c r="F56" s="11"/>
      <c r="I56" s="12"/>
      <c r="J56" s="13"/>
      <c r="K56" s="13"/>
      <c r="L56" s="14" t="str">
        <f>IF($A56="","",ROUND(((D56*F56)*((E56/'Production'!$B$3)+'Production'!$B$4)),0))</f>
        <v/>
      </c>
      <c r="M56" s="15" t="str">
        <f>IF($A56="","",(J56-K56))</f>
        <v/>
      </c>
    </row>
    <row r="57" spans="1:13" x14ac:dyDescent="0.25">
      <c r="D57" s="11"/>
      <c r="E57" s="11"/>
      <c r="F57" s="11"/>
      <c r="I57" s="12"/>
      <c r="J57" s="13"/>
      <c r="K57" s="13"/>
      <c r="L57" s="14" t="str">
        <f>IF($A57="","",ROUND(((D57*F57)*((E57/'Production'!$B$3)+'Production'!$B$4)),0))</f>
        <v/>
      </c>
      <c r="M57" s="15" t="str">
        <f>IF($A57="","",(J57-K57))</f>
        <v/>
      </c>
    </row>
    <row r="58" spans="1:13" x14ac:dyDescent="0.25">
      <c r="D58" s="11"/>
      <c r="E58" s="11"/>
      <c r="F58" s="11"/>
      <c r="I58" s="12"/>
      <c r="J58" s="13"/>
      <c r="K58" s="13"/>
      <c r="L58" s="14" t="str">
        <f>IF($A58="","",ROUND(((D58*F58)*((E58/'Production'!$B$3)+'Production'!$B$4)),0))</f>
        <v/>
      </c>
      <c r="M58" s="15" t="str">
        <f>IF($A58="","",(J58-K58))</f>
        <v/>
      </c>
    </row>
    <row r="59" spans="1:13" x14ac:dyDescent="0.25">
      <c r="D59" s="11"/>
      <c r="E59" s="11"/>
      <c r="F59" s="11"/>
      <c r="I59" s="12"/>
      <c r="J59" s="13"/>
      <c r="K59" s="13"/>
      <c r="L59" s="14" t="str">
        <f>IF($A59="","",ROUND(((D59*F59)*((E59/'Production'!$B$3)+'Production'!$B$4)),0))</f>
        <v/>
      </c>
      <c r="M59" s="15" t="str">
        <f>IF($A59="","",(J59-K59))</f>
        <v/>
      </c>
    </row>
    <row r="60" spans="1:13" x14ac:dyDescent="0.25">
      <c r="D60" s="11"/>
      <c r="E60" s="11"/>
      <c r="F60" s="11"/>
      <c r="I60" s="12"/>
      <c r="J60" s="13"/>
      <c r="K60" s="13"/>
      <c r="L60" s="14" t="str">
        <f>IF($A60="","",ROUND(((D60*F60)*((E60/'Production'!$B$3)+'Production'!$B$4)),0))</f>
        <v/>
      </c>
      <c r="M60" s="15" t="str">
        <f>IF($A60="","",(J60-K60))</f>
        <v/>
      </c>
    </row>
    <row r="61" spans="1:13" x14ac:dyDescent="0.25">
      <c r="D61" s="11"/>
      <c r="E61" s="11"/>
      <c r="F61" s="11"/>
      <c r="I61" s="12"/>
      <c r="J61" s="13"/>
      <c r="K61" s="13"/>
      <c r="L61" s="14" t="str">
        <f>IF($A61="","",ROUND(((D61*F61)*((E61/'Production'!$B$3)+'Production'!$B$4)),0))</f>
        <v/>
      </c>
      <c r="M61" s="15" t="str">
        <f>IF($A61="","",(J61-K61))</f>
        <v/>
      </c>
    </row>
    <row r="62" spans="1:13" x14ac:dyDescent="0.25">
      <c r="D62" s="11"/>
      <c r="E62" s="11"/>
      <c r="F62" s="11"/>
      <c r="I62" s="12"/>
      <c r="J62" s="13"/>
      <c r="K62" s="13"/>
      <c r="L62" s="14" t="str">
        <f>IF($A62="","",ROUND(((D62*F62)*((E62/'Production'!$B$3)+'Production'!$B$4)),0))</f>
        <v/>
      </c>
      <c r="M62" s="15" t="str">
        <f>IF($A62="","",(J62-K62))</f>
        <v/>
      </c>
    </row>
    <row r="63" spans="1:13" x14ac:dyDescent="0.25">
      <c r="D63" s="11"/>
      <c r="E63" s="11"/>
      <c r="F63" s="11"/>
      <c r="I63" s="12"/>
      <c r="J63" s="13"/>
      <c r="K63" s="13"/>
      <c r="L63" s="14" t="str">
        <f>IF($A63="","",ROUND(((D63*F63)*((E63/'Production'!$B$3)+'Production'!$B$4)),0))</f>
        <v/>
      </c>
      <c r="M63" s="15" t="str">
        <f>IF($A63="","",(J63-K63))</f>
        <v/>
      </c>
    </row>
    <row r="64" spans="1:13" x14ac:dyDescent="0.25">
      <c r="D64" s="11"/>
      <c r="E64" s="11"/>
      <c r="F64" s="11"/>
      <c r="I64" s="12"/>
      <c r="J64" s="13"/>
      <c r="K64" s="13"/>
      <c r="L64" s="14" t="str">
        <f>IF($A64="","",ROUND(((D64*F64)*((E64/'Production'!$B$3)+'Production'!$B$4)),0))</f>
        <v/>
      </c>
      <c r="M64" s="15" t="str">
        <f>IF($A64="","",(J64-K64))</f>
        <v/>
      </c>
    </row>
    <row r="65" spans="1:13" x14ac:dyDescent="0.25">
      <c r="D65" s="11"/>
      <c r="E65" s="11"/>
      <c r="F65" s="11"/>
      <c r="I65" s="12"/>
      <c r="J65" s="13"/>
      <c r="K65" s="13"/>
      <c r="L65" s="14" t="str">
        <f>IF($A65="","",ROUND(((D65*F65)*((E65/'Production'!$B$3)+'Production'!$B$4)),0))</f>
        <v/>
      </c>
      <c r="M65" s="15" t="str">
        <f>IF($A65="","",(J65-K65))</f>
        <v/>
      </c>
    </row>
    <row r="66" spans="1:13" x14ac:dyDescent="0.25">
      <c r="D66" s="11"/>
      <c r="E66" s="11"/>
      <c r="F66" s="11"/>
      <c r="I66" s="12"/>
      <c r="J66" s="13"/>
      <c r="K66" s="13"/>
      <c r="L66" s="14" t="str">
        <f>IF($A66="","",ROUND(((D66*F66)*((E66/'Production'!$B$3)+'Production'!$B$4)),0))</f>
        <v/>
      </c>
      <c r="M66" s="15" t="str">
        <f>IF($A66="","",(J66-K66))</f>
        <v/>
      </c>
    </row>
    <row r="67" spans="1:13" x14ac:dyDescent="0.25">
      <c r="D67" s="11"/>
      <c r="E67" s="11"/>
      <c r="F67" s="11"/>
      <c r="I67" s="12"/>
      <c r="J67" s="13"/>
      <c r="K67" s="13"/>
      <c r="L67" s="14" t="str">
        <f>IF($A67="","",ROUND(((D67*F67)*((E67/'Production'!$B$3)+'Production'!$B$4)),0))</f>
        <v/>
      </c>
      <c r="M67" s="15" t="str">
        <f>IF($A67="","",(J67-K67))</f>
        <v/>
      </c>
    </row>
    <row r="68" spans="1:13" x14ac:dyDescent="0.25">
      <c r="D68" s="11"/>
      <c r="E68" s="11"/>
      <c r="F68" s="11"/>
      <c r="I68" s="12"/>
      <c r="J68" s="13"/>
      <c r="K68" s="13"/>
      <c r="L68" s="14" t="str">
        <f>IF($A68="","",ROUND(((D68*F68)*((E68/'Production'!$B$3)+'Production'!$B$4)),0))</f>
        <v/>
      </c>
      <c r="M68" s="15" t="str">
        <f>IF($A68="","",(J68-K68))</f>
        <v/>
      </c>
    </row>
    <row r="69" spans="1:13" x14ac:dyDescent="0.25">
      <c r="D69" s="11"/>
      <c r="E69" s="11"/>
      <c r="F69" s="11"/>
      <c r="I69" s="12"/>
      <c r="J69" s="13"/>
      <c r="K69" s="13"/>
      <c r="L69" s="14" t="str">
        <f>IF($A69="","",ROUND(((D69*F69)*((E69/'Production'!$B$3)+'Production'!$B$4)),0))</f>
        <v/>
      </c>
      <c r="M69" s="15" t="str">
        <f>IF($A69="","",(J69-K69))</f>
        <v/>
      </c>
    </row>
    <row r="70" spans="1:13" x14ac:dyDescent="0.25">
      <c r="D70" s="11"/>
      <c r="E70" s="11"/>
      <c r="F70" s="11"/>
      <c r="I70" s="12"/>
      <c r="J70" s="13"/>
      <c r="K70" s="13"/>
      <c r="L70" s="14" t="str">
        <f>IF($A70="","",ROUND(((D70*F70)*((E70/'Production'!$B$3)+'Production'!$B$4)),0))</f>
        <v/>
      </c>
      <c r="M70" s="15" t="str">
        <f>IF($A70="","",(J70-K70))</f>
        <v/>
      </c>
    </row>
    <row r="71" spans="1:13" x14ac:dyDescent="0.25">
      <c r="D71" s="11"/>
      <c r="E71" s="11"/>
      <c r="F71" s="11"/>
      <c r="I71" s="12"/>
      <c r="J71" s="13"/>
      <c r="K71" s="13"/>
      <c r="L71" s="14" t="str">
        <f>IF($A71="","",ROUND(((D71*F71)*((E71/'Production'!$B$3)+'Production'!$B$4)),0))</f>
        <v/>
      </c>
      <c r="M71" s="15" t="str">
        <f>IF($A71="","",(J71-K71))</f>
        <v/>
      </c>
    </row>
    <row r="72" spans="1:13" x14ac:dyDescent="0.25">
      <c r="D72" s="11"/>
      <c r="E72" s="11"/>
      <c r="F72" s="11"/>
      <c r="I72" s="12"/>
      <c r="J72" s="13"/>
      <c r="K72" s="13"/>
      <c r="L72" s="14" t="str">
        <f>IF($A72="","",ROUND(((D72*F72)*((E72/'Production'!$B$3)+'Production'!$B$4)),0))</f>
        <v/>
      </c>
      <c r="M72" s="15" t="str">
        <f>IF($A72="","",(J72-K72))</f>
        <v/>
      </c>
    </row>
    <row r="73" spans="1:13" x14ac:dyDescent="0.25">
      <c r="D73" s="11"/>
      <c r="E73" s="11"/>
      <c r="F73" s="11"/>
      <c r="I73" s="12"/>
      <c r="J73" s="13"/>
      <c r="K73" s="13"/>
      <c r="L73" s="14" t="str">
        <f>IF($A73="","",ROUND(((D73*F73)*((E73/'Production'!$B$3)+'Production'!$B$4)),0))</f>
        <v/>
      </c>
      <c r="M73" s="15" t="str">
        <f>IF($A73="","",(J73-K73))</f>
        <v/>
      </c>
    </row>
    <row r="74" spans="1:13" x14ac:dyDescent="0.25">
      <c r="D74" s="11"/>
      <c r="E74" s="11"/>
      <c r="F74" s="11"/>
      <c r="I74" s="12"/>
      <c r="J74" s="13"/>
      <c r="K74" s="13"/>
      <c r="L74" s="14" t="str">
        <f>IF($A74="","",ROUND(((D74*F74)*((E74/'Production'!$B$3)+'Production'!$B$4)),0))</f>
        <v/>
      </c>
      <c r="M74" s="15" t="str">
        <f>IF($A74="","",(J74-K74))</f>
        <v/>
      </c>
    </row>
    <row r="75" spans="1:13" x14ac:dyDescent="0.25">
      <c r="D75" s="11"/>
      <c r="E75" s="11"/>
      <c r="F75" s="11"/>
      <c r="I75" s="12"/>
      <c r="J75" s="13"/>
      <c r="K75" s="13"/>
      <c r="L75" s="14" t="str">
        <f>IF($A75="","",ROUND(((D75*F75)*((E75/'Production'!$B$3)+'Production'!$B$4)),0))</f>
        <v/>
      </c>
      <c r="M75" s="15" t="str">
        <f>IF($A75="","",(J75-K75))</f>
        <v/>
      </c>
    </row>
    <row r="76" spans="1:13" x14ac:dyDescent="0.25">
      <c r="D76" s="11"/>
      <c r="E76" s="11"/>
      <c r="F76" s="11"/>
      <c r="I76" s="12"/>
      <c r="J76" s="13"/>
      <c r="K76" s="13"/>
      <c r="L76" s="14" t="str">
        <f>IF($A76="","",ROUND(((D76*F76)*((E76/'Production'!$B$3)+'Production'!$B$4)),0))</f>
        <v/>
      </c>
      <c r="M76" s="15" t="str">
        <f>IF($A76="","",(J76-K76))</f>
        <v/>
      </c>
    </row>
    <row r="77" spans="1:13" x14ac:dyDescent="0.25">
      <c r="D77" s="11"/>
      <c r="E77" s="11"/>
      <c r="F77" s="11"/>
      <c r="I77" s="12"/>
      <c r="J77" s="13"/>
      <c r="K77" s="13"/>
      <c r="L77" s="14" t="str">
        <f>IF($A77="","",ROUND(((D77*F77)*((E77/'Production'!$B$3)+'Production'!$B$4)),0))</f>
        <v/>
      </c>
      <c r="M77" s="15" t="str">
        <f>IF($A77="","",(J77-K77))</f>
        <v/>
      </c>
    </row>
    <row r="78" spans="1:13" x14ac:dyDescent="0.25">
      <c r="D78" s="11"/>
      <c r="E78" s="11"/>
      <c r="F78" s="11"/>
      <c r="I78" s="12"/>
      <c r="J78" s="13"/>
      <c r="K78" s="13"/>
      <c r="L78" s="14" t="str">
        <f>IF($A78="","",ROUND(((D78*F78)*((E78/'Production'!$B$3)+'Production'!$B$4)),0))</f>
        <v/>
      </c>
      <c r="M78" s="15" t="str">
        <f>IF($A78="","",(J78-K78))</f>
        <v/>
      </c>
    </row>
    <row r="79" spans="1:13" x14ac:dyDescent="0.25">
      <c r="D79" s="11"/>
      <c r="E79" s="11"/>
      <c r="F79" s="11"/>
      <c r="I79" s="12"/>
      <c r="J79" s="13"/>
      <c r="K79" s="13"/>
      <c r="L79" s="14" t="str">
        <f>IF($A79="","",ROUND(((D79*F79)*((E79/'Production'!$B$3)+'Production'!$B$4)),0))</f>
        <v/>
      </c>
      <c r="M79" s="15" t="str">
        <f>IF($A79="","",(J79-K79))</f>
        <v/>
      </c>
    </row>
    <row r="80" spans="1:13" x14ac:dyDescent="0.25">
      <c r="D80" s="11"/>
      <c r="E80" s="11"/>
      <c r="F80" s="11"/>
      <c r="I80" s="12"/>
      <c r="J80" s="13"/>
      <c r="K80" s="13"/>
      <c r="L80" s="14" t="str">
        <f>IF($A80="","",ROUND(((D80*F80)*((E80/'Production'!$B$3)+'Production'!$B$4)),0))</f>
        <v/>
      </c>
      <c r="M80" s="15" t="str">
        <f>IF($A80="","",(J80-K80))</f>
        <v/>
      </c>
    </row>
    <row r="81" spans="1:13" x14ac:dyDescent="0.25">
      <c r="D81" s="11"/>
      <c r="E81" s="11"/>
      <c r="F81" s="11"/>
      <c r="I81" s="12"/>
      <c r="J81" s="13"/>
      <c r="K81" s="13"/>
      <c r="L81" s="14" t="str">
        <f>IF($A81="","",ROUND(((D81*F81)*((E81/'Production'!$B$3)+'Production'!$B$4)),0))</f>
        <v/>
      </c>
      <c r="M81" s="15" t="str">
        <f>IF($A81="","",(J81-K81))</f>
        <v/>
      </c>
    </row>
    <row r="82" spans="1:13" x14ac:dyDescent="0.25">
      <c r="D82" s="11"/>
      <c r="E82" s="11"/>
      <c r="F82" s="11"/>
      <c r="I82" s="12"/>
      <c r="J82" s="13"/>
      <c r="K82" s="13"/>
      <c r="L82" s="14" t="str">
        <f>IF($A82="","",ROUND(((D82*F82)*((E82/'Production'!$B$3)+'Production'!$B$4)),0))</f>
        <v/>
      </c>
      <c r="M82" s="15" t="str">
        <f>IF($A82="","",(J82-K82))</f>
        <v/>
      </c>
    </row>
    <row r="83" spans="1:13" x14ac:dyDescent="0.25">
      <c r="D83" s="11"/>
      <c r="E83" s="11"/>
      <c r="F83" s="11"/>
      <c r="I83" s="12"/>
      <c r="J83" s="13"/>
      <c r="K83" s="13"/>
      <c r="L83" s="14" t="str">
        <f>IF($A83="","",ROUND(((D83*F83)*((E83/'Production'!$B$3)+'Production'!$B$4)),0))</f>
        <v/>
      </c>
      <c r="M83" s="15" t="str">
        <f>IF($A83="","",(J83-K83))</f>
        <v/>
      </c>
    </row>
    <row r="84" spans="1:13" x14ac:dyDescent="0.25">
      <c r="D84" s="11"/>
      <c r="E84" s="11"/>
      <c r="F84" s="11"/>
      <c r="I84" s="12"/>
      <c r="J84" s="13"/>
      <c r="K84" s="13"/>
      <c r="L84" s="14" t="str">
        <f>IF($A84="","",ROUND(((D84*F84)*((E84/'Production'!$B$3)+'Production'!$B$4)),0))</f>
        <v/>
      </c>
      <c r="M84" s="15" t="str">
        <f>IF($A84="","",(J84-K84))</f>
        <v/>
      </c>
    </row>
    <row r="85" spans="1:13" x14ac:dyDescent="0.25">
      <c r="D85" s="11"/>
      <c r="E85" s="11"/>
      <c r="F85" s="11"/>
      <c r="I85" s="12"/>
      <c r="J85" s="13"/>
      <c r="K85" s="13"/>
      <c r="L85" s="14" t="str">
        <f>IF($A85="","",ROUND(((D85*F85)*((E85/'Production'!$B$3)+'Production'!$B$4)),0))</f>
        <v/>
      </c>
      <c r="M85" s="15" t="str">
        <f>IF($A85="","",(J85-K85))</f>
        <v/>
      </c>
    </row>
    <row r="86" spans="1:13" x14ac:dyDescent="0.25">
      <c r="D86" s="11"/>
      <c r="E86" s="11"/>
      <c r="F86" s="11"/>
      <c r="I86" s="12"/>
      <c r="J86" s="13"/>
      <c r="K86" s="13"/>
      <c r="L86" s="14" t="str">
        <f>IF($A86="","",ROUND(((D86*F86)*((E86/'Production'!$B$3)+'Production'!$B$4)),0))</f>
        <v/>
      </c>
      <c r="M86" s="15" t="str">
        <f>IF($A86="","",(J86-K86))</f>
        <v/>
      </c>
    </row>
    <row r="87" spans="1:13" x14ac:dyDescent="0.25">
      <c r="D87" s="11"/>
      <c r="E87" s="11"/>
      <c r="F87" s="11"/>
      <c r="I87" s="12"/>
      <c r="J87" s="13"/>
      <c r="K87" s="13"/>
      <c r="L87" s="14" t="str">
        <f>IF($A87="","",ROUND(((D87*F87)*((E87/'Production'!$B$3)+'Production'!$B$4)),0))</f>
        <v/>
      </c>
      <c r="M87" s="15" t="str">
        <f>IF($A87="","",(J87-K87))</f>
        <v/>
      </c>
    </row>
    <row r="88" spans="1:13" x14ac:dyDescent="0.25">
      <c r="D88" s="11"/>
      <c r="E88" s="11"/>
      <c r="F88" s="11"/>
      <c r="I88" s="12"/>
      <c r="J88" s="13"/>
      <c r="K88" s="13"/>
      <c r="L88" s="14" t="str">
        <f>IF($A88="","",ROUND(((D88*F88)*((E88/'Production'!$B$3)+'Production'!$B$4)),0))</f>
        <v/>
      </c>
      <c r="M88" s="15" t="str">
        <f>IF($A88="","",(J88-K88))</f>
        <v/>
      </c>
    </row>
    <row r="89" spans="1:13" x14ac:dyDescent="0.25">
      <c r="D89" s="11"/>
      <c r="E89" s="11"/>
      <c r="F89" s="11"/>
      <c r="I89" s="12"/>
      <c r="J89" s="13"/>
      <c r="K89" s="13"/>
      <c r="L89" s="14" t="str">
        <f>IF($A89="","",ROUND(((D89*F89)*((E89/'Production'!$B$3)+'Production'!$B$4)),0))</f>
        <v/>
      </c>
      <c r="M89" s="15" t="str">
        <f>IF($A89="","",(J89-K89))</f>
        <v/>
      </c>
    </row>
    <row r="90" spans="1:13" x14ac:dyDescent="0.25">
      <c r="D90" s="11"/>
      <c r="E90" s="11"/>
      <c r="F90" s="11"/>
      <c r="I90" s="12"/>
      <c r="J90" s="13"/>
      <c r="K90" s="13"/>
      <c r="L90" s="14" t="str">
        <f>IF($A90="","",ROUND(((D90*F90)*((E90/'Production'!$B$3)+'Production'!$B$4)),0))</f>
        <v/>
      </c>
      <c r="M90" s="15" t="str">
        <f>IF($A90="","",(J90-K90))</f>
        <v/>
      </c>
    </row>
    <row r="91" spans="1:13" x14ac:dyDescent="0.25">
      <c r="D91" s="11"/>
      <c r="E91" s="11"/>
      <c r="F91" s="11"/>
      <c r="I91" s="12"/>
      <c r="J91" s="13"/>
      <c r="K91" s="13"/>
      <c r="L91" s="14" t="str">
        <f>IF($A91="","",ROUND(((D91*F91)*((E91/'Production'!$B$3)+'Production'!$B$4)),0))</f>
        <v/>
      </c>
      <c r="M91" s="15" t="str">
        <f>IF($A91="","",(J91-K91))</f>
        <v/>
      </c>
    </row>
    <row r="92" spans="1:13" x14ac:dyDescent="0.25">
      <c r="D92" s="11"/>
      <c r="E92" s="11"/>
      <c r="F92" s="11"/>
      <c r="I92" s="12"/>
      <c r="J92" s="13"/>
      <c r="K92" s="13"/>
      <c r="L92" s="14" t="str">
        <f>IF($A92="","",ROUND(((D92*F92)*((E92/'Production'!$B$3)+'Production'!$B$4)),0))</f>
        <v/>
      </c>
      <c r="M92" s="15" t="str">
        <f>IF($A92="","",(J92-K92))</f>
        <v/>
      </c>
    </row>
    <row r="93" spans="1:13" x14ac:dyDescent="0.25">
      <c r="D93" s="11"/>
      <c r="E93" s="11"/>
      <c r="F93" s="11"/>
      <c r="I93" s="12"/>
      <c r="J93" s="13"/>
      <c r="K93" s="13"/>
      <c r="L93" s="14" t="str">
        <f>IF($A93="","",ROUND(((D93*F93)*((E93/'Production'!$B$3)+'Production'!$B$4)),0))</f>
        <v/>
      </c>
      <c r="M93" s="15" t="str">
        <f>IF($A93="","",(J93-K93))</f>
        <v/>
      </c>
    </row>
    <row r="94" spans="1:13" x14ac:dyDescent="0.25">
      <c r="D94" s="11"/>
      <c r="E94" s="11"/>
      <c r="F94" s="11"/>
      <c r="I94" s="12"/>
      <c r="J94" s="13"/>
      <c r="K94" s="13"/>
      <c r="L94" s="14" t="str">
        <f>IF($A94="","",ROUND(((D94*F94)*((E94/'Production'!$B$3)+'Production'!$B$4)),0))</f>
        <v/>
      </c>
      <c r="M94" s="15" t="str">
        <f>IF($A94="","",(J94-K94))</f>
        <v/>
      </c>
    </row>
    <row r="95" spans="1:13" x14ac:dyDescent="0.25">
      <c r="D95" s="11"/>
      <c r="E95" s="11"/>
      <c r="F95" s="11"/>
      <c r="I95" s="12"/>
      <c r="J95" s="13"/>
      <c r="K95" s="13"/>
      <c r="L95" s="14" t="str">
        <f>IF($A95="","",ROUND(((D95*F95)*((E95/'Production'!$B$3)+'Production'!$B$4)),0))</f>
        <v/>
      </c>
      <c r="M95" s="15" t="str">
        <f>IF($A95="","",(J95-K95))</f>
        <v/>
      </c>
    </row>
    <row r="96" spans="1:13" x14ac:dyDescent="0.25">
      <c r="D96" s="11"/>
      <c r="E96" s="11"/>
      <c r="F96" s="11"/>
      <c r="I96" s="12"/>
      <c r="J96" s="13"/>
      <c r="K96" s="13"/>
      <c r="L96" s="14" t="str">
        <f>IF($A96="","",ROUND(((D96*F96)*((E96/'Production'!$B$3)+'Production'!$B$4)),0))</f>
        <v/>
      </c>
      <c r="M96" s="15" t="str">
        <f>IF($A96="","",(J96-K96))</f>
        <v/>
      </c>
    </row>
    <row r="97" spans="1:13" x14ac:dyDescent="0.25">
      <c r="D97" s="11"/>
      <c r="E97" s="11"/>
      <c r="F97" s="11"/>
      <c r="I97" s="12"/>
      <c r="J97" s="13"/>
      <c r="K97" s="13"/>
      <c r="L97" s="14" t="str">
        <f>IF($A97="","",ROUND(((D97*F97)*((E97/'Production'!$B$3)+'Production'!$B$4)),0))</f>
        <v/>
      </c>
      <c r="M97" s="15" t="str">
        <f>IF($A97="","",(J97-K97))</f>
        <v/>
      </c>
    </row>
    <row r="98" spans="1:13" x14ac:dyDescent="0.25">
      <c r="D98" s="11"/>
      <c r="E98" s="11"/>
      <c r="F98" s="11"/>
      <c r="I98" s="12"/>
      <c r="J98" s="13"/>
      <c r="K98" s="13"/>
      <c r="L98" s="14" t="str">
        <f>IF($A98="","",ROUND(((D98*F98)*((E98/'Production'!$B$3)+'Production'!$B$4)),0))</f>
        <v/>
      </c>
      <c r="M98" s="15" t="str">
        <f>IF($A98="","",(J98-K98))</f>
        <v/>
      </c>
    </row>
    <row r="99" spans="1:13" x14ac:dyDescent="0.25">
      <c r="D99" s="11"/>
      <c r="E99" s="11"/>
      <c r="F99" s="11"/>
      <c r="I99" s="12"/>
      <c r="J99" s="13"/>
      <c r="K99" s="13"/>
      <c r="L99" s="14" t="str">
        <f>IF($A99="","",ROUND(((D99*F99)*((E99/'Production'!$B$3)+'Production'!$B$4)),0))</f>
        <v/>
      </c>
      <c r="M99" s="15" t="str">
        <f>IF($A99="","",(J99-K99))</f>
        <v/>
      </c>
    </row>
    <row r="100" spans="1:13" x14ac:dyDescent="0.25">
      <c r="D100" s="11"/>
      <c r="E100" s="11"/>
      <c r="F100" s="11"/>
      <c r="I100" s="12"/>
      <c r="J100" s="13"/>
      <c r="K100" s="13"/>
      <c r="L100" s="14" t="str">
        <f>IF($A100="","",ROUND(((D100*F100)*((E100/'Production'!$B$3)+'Production'!$B$4)),0))</f>
        <v/>
      </c>
      <c r="M100" s="15" t="str">
        <f>IF($A100="","",(J100-K100))</f>
        <v/>
      </c>
    </row>
    <row r="101" spans="1:13" x14ac:dyDescent="0.25">
      <c r="D101" s="11"/>
      <c r="E101" s="11"/>
      <c r="F101" s="11"/>
      <c r="I101" s="12"/>
      <c r="J101" s="13"/>
      <c r="K101" s="13"/>
      <c r="L101" s="14" t="str">
        <f>IF($A101="","",ROUND(((D101*F101)*((E101/'Production'!$B$3)+'Production'!$B$4)),0))</f>
        <v/>
      </c>
      <c r="M101" s="15" t="str">
        <f>IF($A101="","",(J101-K101))</f>
        <v/>
      </c>
    </row>
    <row r="102" spans="1:13" x14ac:dyDescent="0.25">
      <c r="D102" s="11"/>
      <c r="E102" s="11"/>
      <c r="F102" s="11"/>
      <c r="I102" s="12"/>
      <c r="J102" s="13"/>
      <c r="K102" s="13"/>
      <c r="L102" s="14" t="str">
        <f>IF($A102="","",ROUND(((D102*F102)*((E102/'Production'!$B$3)+'Production'!$B$4)),0))</f>
        <v/>
      </c>
      <c r="M102" s="15" t="str">
        <f>IF($A102="","",(J102-K102))</f>
        <v/>
      </c>
    </row>
    <row r="103" spans="1:13" x14ac:dyDescent="0.25">
      <c r="D103" s="11"/>
      <c r="E103" s="11"/>
      <c r="F103" s="11"/>
      <c r="I103" s="12"/>
      <c r="J103" s="13"/>
      <c r="K103" s="13"/>
      <c r="L103" s="14" t="str">
        <f>IF($A103="","",ROUND(((D103*F103)*((E103/'Production'!$B$3)+'Production'!$B$4)),0))</f>
        <v/>
      </c>
      <c r="M103" s="15" t="str">
        <f>IF($A103="","",(J103-K103))</f>
        <v/>
      </c>
    </row>
    <row r="104" spans="1:13" x14ac:dyDescent="0.25">
      <c r="D104" s="11"/>
      <c r="E104" s="11"/>
      <c r="F104" s="11"/>
      <c r="I104" s="12"/>
      <c r="J104" s="13"/>
      <c r="K104" s="13"/>
      <c r="L104" s="14" t="str">
        <f>IF($A104="","",ROUND(((D104*F104)*((E104/'Production'!$B$3)+'Production'!$B$4)),0))</f>
        <v/>
      </c>
      <c r="M104" s="15" t="str">
        <f>IF($A104="","",(J104-K104))</f>
        <v/>
      </c>
    </row>
    <row r="105" spans="1:13" x14ac:dyDescent="0.25">
      <c r="D105" s="11"/>
      <c r="E105" s="11"/>
      <c r="F105" s="11"/>
      <c r="I105" s="12"/>
      <c r="J105" s="13"/>
      <c r="K105" s="13"/>
      <c r="L105" s="14" t="str">
        <f>IF($A105="","",ROUND(((D105*F105)*((E105/'Production'!$B$3)+'Production'!$B$4)),0))</f>
        <v/>
      </c>
      <c r="M105" s="15" t="str">
        <f>IF($A105="","",(J105-K105))</f>
        <v/>
      </c>
    </row>
    <row r="106" spans="1:13" x14ac:dyDescent="0.25">
      <c r="D106" s="11"/>
      <c r="E106" s="11"/>
      <c r="F106" s="11"/>
      <c r="I106" s="12"/>
      <c r="J106" s="13"/>
      <c r="K106" s="13"/>
      <c r="L106" s="14" t="str">
        <f>IF($A106="","",ROUND(((D106*F106)*((E106/'Production'!$B$3)+'Production'!$B$4)),0))</f>
        <v/>
      </c>
      <c r="M106" s="15" t="str">
        <f>IF($A106="","",(J106-K106))</f>
        <v/>
      </c>
    </row>
    <row r="107" spans="1:13" x14ac:dyDescent="0.25">
      <c r="D107" s="11"/>
      <c r="E107" s="11"/>
      <c r="F107" s="11"/>
      <c r="I107" s="12"/>
      <c r="J107" s="13"/>
      <c r="K107" s="13"/>
      <c r="L107" s="14" t="str">
        <f>IF($A107="","",ROUND(((D107*F107)*((E107/'Production'!$B$3)+'Production'!$B$4)),0))</f>
        <v/>
      </c>
      <c r="M107" s="15" t="str">
        <f>IF($A107="","",(J107-K107))</f>
        <v/>
      </c>
    </row>
    <row r="108" spans="1:13" x14ac:dyDescent="0.25">
      <c r="D108" s="11"/>
      <c r="E108" s="11"/>
      <c r="F108" s="11"/>
      <c r="I108" s="12"/>
      <c r="J108" s="13"/>
      <c r="K108" s="13"/>
      <c r="L108" s="14" t="str">
        <f>IF($A108="","",ROUND(((D108*F108)*((E108/'Production'!$B$3)+'Production'!$B$4)),0))</f>
        <v/>
      </c>
      <c r="M108" s="15" t="str">
        <f>IF($A108="","",(J108-K108))</f>
        <v/>
      </c>
    </row>
    <row r="109" spans="1:13" x14ac:dyDescent="0.25">
      <c r="D109" s="11"/>
      <c r="E109" s="11"/>
      <c r="F109" s="11"/>
      <c r="I109" s="12"/>
      <c r="J109" s="13"/>
      <c r="K109" s="13"/>
      <c r="L109" s="14" t="str">
        <f>IF($A109="","",ROUND(((D109*F109)*((E109/'Production'!$B$3)+'Production'!$B$4)),0))</f>
        <v/>
      </c>
      <c r="M109" s="15" t="str">
        <f>IF($A109="","",(J109-K109))</f>
        <v/>
      </c>
    </row>
    <row r="110" spans="1:13" x14ac:dyDescent="0.25">
      <c r="D110" s="11"/>
      <c r="E110" s="11"/>
      <c r="F110" s="11"/>
      <c r="I110" s="12"/>
      <c r="J110" s="13"/>
      <c r="K110" s="13"/>
      <c r="L110" s="14" t="str">
        <f>IF($A110="","",ROUND(((D110*F110)*((E110/'Production'!$B$3)+'Production'!$B$4)),0))</f>
        <v/>
      </c>
      <c r="M110" s="15" t="str">
        <f>IF($A110="","",(J110-K110))</f>
        <v/>
      </c>
    </row>
    <row r="111" spans="1:13" x14ac:dyDescent="0.25">
      <c r="D111" s="11"/>
      <c r="E111" s="11"/>
      <c r="F111" s="11"/>
      <c r="I111" s="12"/>
      <c r="J111" s="13"/>
      <c r="K111" s="13"/>
      <c r="L111" s="14" t="str">
        <f>IF($A111="","",ROUND(((D111*F111)*((E111/'Production'!$B$3)+'Production'!$B$4)),0))</f>
        <v/>
      </c>
      <c r="M111" s="15" t="str">
        <f>IF($A111="","",(J111-K111))</f>
        <v/>
      </c>
    </row>
    <row r="112" spans="1:13" x14ac:dyDescent="0.25">
      <c r="D112" s="11"/>
      <c r="E112" s="11"/>
      <c r="F112" s="11"/>
      <c r="I112" s="12"/>
      <c r="J112" s="13"/>
      <c r="K112" s="13"/>
      <c r="L112" s="14" t="str">
        <f>IF($A112="","",ROUND(((D112*F112)*((E112/'Production'!$B$3)+'Production'!$B$4)),0))</f>
        <v/>
      </c>
      <c r="M112" s="15" t="str">
        <f>IF($A112="","",(J112-K112))</f>
        <v/>
      </c>
    </row>
    <row r="113" spans="1:13" x14ac:dyDescent="0.25">
      <c r="D113" s="11"/>
      <c r="E113" s="11"/>
      <c r="F113" s="11"/>
      <c r="I113" s="12"/>
      <c r="J113" s="13"/>
      <c r="K113" s="13"/>
      <c r="L113" s="14" t="str">
        <f>IF($A113="","",ROUND(((D113*F113)*((E113/'Production'!$B$3)+'Production'!$B$4)),0))</f>
        <v/>
      </c>
      <c r="M113" s="15" t="str">
        <f>IF($A113="","",(J113-K113))</f>
        <v/>
      </c>
    </row>
    <row r="114" spans="1:13" x14ac:dyDescent="0.25">
      <c r="D114" s="11"/>
      <c r="E114" s="11"/>
      <c r="F114" s="11"/>
      <c r="I114" s="12"/>
      <c r="J114" s="13"/>
      <c r="K114" s="13"/>
      <c r="L114" s="14" t="str">
        <f>IF($A114="","",ROUND(((D114*F114)*((E114/'Production'!$B$3)+'Production'!$B$4)),0))</f>
        <v/>
      </c>
      <c r="M114" s="15" t="str">
        <f>IF($A114="","",(J114-K114))</f>
        <v/>
      </c>
    </row>
    <row r="115" spans="1:13" x14ac:dyDescent="0.25">
      <c r="D115" s="11"/>
      <c r="E115" s="11"/>
      <c r="F115" s="11"/>
      <c r="I115" s="12"/>
      <c r="J115" s="13"/>
      <c r="K115" s="13"/>
      <c r="L115" s="14" t="str">
        <f>IF($A115="","",ROUND(((D115*F115)*((E115/'Production'!$B$3)+'Production'!$B$4)),0))</f>
        <v/>
      </c>
      <c r="M115" s="15" t="str">
        <f>IF($A115="","",(J115-K115))</f>
        <v/>
      </c>
    </row>
    <row r="116" spans="1:13" x14ac:dyDescent="0.25">
      <c r="D116" s="11"/>
      <c r="E116" s="11"/>
      <c r="F116" s="11"/>
      <c r="I116" s="12"/>
      <c r="J116" s="13"/>
      <c r="K116" s="13"/>
      <c r="L116" s="14" t="str">
        <f>IF($A116="","",ROUND(((D116*F116)*((E116/'Production'!$B$3)+'Production'!$B$4)),0))</f>
        <v/>
      </c>
      <c r="M116" s="15" t="str">
        <f>IF($A116="","",(J116-K116))</f>
        <v/>
      </c>
    </row>
    <row r="117" spans="1:13" x14ac:dyDescent="0.25">
      <c r="D117" s="11"/>
      <c r="E117" s="11"/>
      <c r="F117" s="11"/>
      <c r="I117" s="12"/>
      <c r="J117" s="13"/>
      <c r="K117" s="13"/>
      <c r="L117" s="14" t="str">
        <f>IF($A117="","",ROUND(((D117*F117)*((E117/'Production'!$B$3)+'Production'!$B$4)),0))</f>
        <v/>
      </c>
      <c r="M117" s="15" t="str">
        <f>IF($A117="","",(J117-K117))</f>
        <v/>
      </c>
    </row>
    <row r="118" spans="1:13" x14ac:dyDescent="0.25">
      <c r="D118" s="11"/>
      <c r="E118" s="11"/>
      <c r="F118" s="11"/>
      <c r="I118" s="12"/>
      <c r="J118" s="13"/>
      <c r="K118" s="13"/>
      <c r="L118" s="14" t="str">
        <f>IF($A118="","",ROUND(((D118*F118)*((E118/'Production'!$B$3)+'Production'!$B$4)),0))</f>
        <v/>
      </c>
      <c r="M118" s="15" t="str">
        <f>IF($A118="","",(J118-K118))</f>
        <v/>
      </c>
    </row>
    <row r="119" spans="1:13" x14ac:dyDescent="0.25">
      <c r="D119" s="11"/>
      <c r="E119" s="11"/>
      <c r="F119" s="11"/>
      <c r="I119" s="12"/>
      <c r="J119" s="13"/>
      <c r="K119" s="13"/>
      <c r="L119" s="14" t="str">
        <f>IF($A119="","",ROUND(((D119*F119)*((E119/'Production'!$B$3)+'Production'!$B$4)),0))</f>
        <v/>
      </c>
      <c r="M119" s="15" t="str">
        <f>IF($A119="","",(J119-K119))</f>
        <v/>
      </c>
    </row>
    <row r="120" spans="1:13" x14ac:dyDescent="0.25">
      <c r="D120" s="11"/>
      <c r="E120" s="11"/>
      <c r="F120" s="11"/>
      <c r="I120" s="12"/>
      <c r="J120" s="13"/>
      <c r="K120" s="13"/>
      <c r="L120" s="14" t="str">
        <f>IF($A120="","",ROUND(((D120*F120)*((E120/'Production'!$B$3)+'Production'!$B$4)),0))</f>
        <v/>
      </c>
      <c r="M120" s="15" t="str">
        <f>IF($A120="","",(J120-K120))</f>
        <v/>
      </c>
    </row>
    <row r="121" spans="1:13" x14ac:dyDescent="0.25">
      <c r="D121" s="11"/>
      <c r="E121" s="11"/>
      <c r="F121" s="11"/>
      <c r="I121" s="12"/>
      <c r="J121" s="13"/>
      <c r="K121" s="13"/>
      <c r="L121" s="14" t="str">
        <f>IF($A121="","",ROUND(((D121*F121)*((E121/'Production'!$B$3)+'Production'!$B$4)),0))</f>
        <v/>
      </c>
      <c r="M121" s="15" t="str">
        <f>IF($A121="","",(J121-K121))</f>
        <v/>
      </c>
    </row>
    <row r="122" spans="1:13" x14ac:dyDescent="0.25">
      <c r="D122" s="11"/>
      <c r="E122" s="11"/>
      <c r="F122" s="11"/>
      <c r="I122" s="12"/>
      <c r="J122" s="13"/>
      <c r="K122" s="13"/>
      <c r="L122" s="14" t="str">
        <f>IF($A122="","",ROUND(((D122*F122)*((E122/'Production'!$B$3)+'Production'!$B$4)),0))</f>
        <v/>
      </c>
      <c r="M122" s="15" t="str">
        <f>IF($A122="","",(J122-K122))</f>
        <v/>
      </c>
    </row>
    <row r="123" spans="1:13" x14ac:dyDescent="0.25">
      <c r="D123" s="11"/>
      <c r="E123" s="11"/>
      <c r="F123" s="11"/>
      <c r="I123" s="12"/>
      <c r="J123" s="13"/>
      <c r="K123" s="13"/>
      <c r="L123" s="14" t="str">
        <f>IF($A123="","",ROUND(((D123*F123)*((E123/'Production'!$B$3)+'Production'!$B$4)),0))</f>
        <v/>
      </c>
      <c r="M123" s="15" t="str">
        <f>IF($A123="","",(J123-K123))</f>
        <v/>
      </c>
    </row>
    <row r="124" spans="1:13" x14ac:dyDescent="0.25">
      <c r="D124" s="11"/>
      <c r="E124" s="11"/>
      <c r="F124" s="11"/>
      <c r="I124" s="12"/>
      <c r="J124" s="13"/>
      <c r="K124" s="13"/>
      <c r="L124" s="14" t="str">
        <f>IF($A124="","",ROUND(((D124*F124)*((E124/'Production'!$B$3)+'Production'!$B$4)),0))</f>
        <v/>
      </c>
      <c r="M124" s="15" t="str">
        <f>IF($A124="","",(J124-K124))</f>
        <v/>
      </c>
    </row>
    <row r="125" spans="1:13" x14ac:dyDescent="0.25">
      <c r="D125" s="11"/>
      <c r="E125" s="11"/>
      <c r="F125" s="11"/>
      <c r="I125" s="12"/>
      <c r="J125" s="13"/>
      <c r="K125" s="13"/>
      <c r="L125" s="14" t="str">
        <f>IF($A125="","",ROUND(((D125*F125)*((E125/'Production'!$B$3)+'Production'!$B$4)),0))</f>
        <v/>
      </c>
      <c r="M125" s="15" t="str">
        <f>IF($A125="","",(J125-K125))</f>
        <v/>
      </c>
    </row>
    <row r="126" spans="1:13" x14ac:dyDescent="0.25">
      <c r="D126" s="11"/>
      <c r="E126" s="11"/>
      <c r="F126" s="11"/>
      <c r="I126" s="12"/>
      <c r="J126" s="13"/>
      <c r="K126" s="13"/>
      <c r="L126" s="14" t="str">
        <f>IF($A126="","",ROUND(((D126*F126)*((E126/'Production'!$B$3)+'Production'!$B$4)),0))</f>
        <v/>
      </c>
      <c r="M126" s="15" t="str">
        <f>IF($A126="","",(J126-K126))</f>
        <v/>
      </c>
    </row>
    <row r="127" spans="1:13" x14ac:dyDescent="0.25">
      <c r="D127" s="11"/>
      <c r="E127" s="11"/>
      <c r="F127" s="11"/>
      <c r="I127" s="12"/>
      <c r="J127" s="13"/>
      <c r="K127" s="13"/>
      <c r="L127" s="14" t="str">
        <f>IF($A127="","",ROUND(((D127*F127)*((E127/'Production'!$B$3)+'Production'!$B$4)),0))</f>
        <v/>
      </c>
      <c r="M127" s="15" t="str">
        <f>IF($A127="","",(J127-K127))</f>
        <v/>
      </c>
    </row>
    <row r="128" spans="1:13" x14ac:dyDescent="0.25">
      <c r="D128" s="11"/>
      <c r="E128" s="11"/>
      <c r="F128" s="11"/>
      <c r="I128" s="12"/>
      <c r="J128" s="13"/>
      <c r="K128" s="13"/>
      <c r="L128" s="14" t="str">
        <f>IF($A128="","",ROUND(((D128*F128)*((E128/'Production'!$B$3)+'Production'!$B$4)),0))</f>
        <v/>
      </c>
      <c r="M128" s="15" t="str">
        <f>IF($A128="","",(J128-K128))</f>
        <v/>
      </c>
    </row>
    <row r="129" spans="1:13" x14ac:dyDescent="0.25">
      <c r="D129" s="11"/>
      <c r="E129" s="11"/>
      <c r="F129" s="11"/>
      <c r="I129" s="12"/>
      <c r="J129" s="13"/>
      <c r="K129" s="13"/>
      <c r="L129" s="14" t="str">
        <f>IF($A129="","",ROUND(((D129*F129)*((E129/'Production'!$B$3)+'Production'!$B$4)),0))</f>
        <v/>
      </c>
      <c r="M129" s="15" t="str">
        <f>IF($A129="","",(J129-K129))</f>
        <v/>
      </c>
    </row>
    <row r="130" spans="1:13" x14ac:dyDescent="0.25">
      <c r="D130" s="11"/>
      <c r="E130" s="11"/>
      <c r="F130" s="11"/>
      <c r="I130" s="12"/>
      <c r="J130" s="13"/>
      <c r="K130" s="13"/>
      <c r="L130" s="14" t="str">
        <f>IF($A130="","",ROUND(((D130*F130)*((E130/'Production'!$B$3)+'Production'!$B$4)),0))</f>
        <v/>
      </c>
      <c r="M130" s="15" t="str">
        <f>IF($A130="","",(J130-K130))</f>
        <v/>
      </c>
    </row>
    <row r="131" spans="1:13" x14ac:dyDescent="0.25">
      <c r="D131" s="11"/>
      <c r="E131" s="11"/>
      <c r="F131" s="11"/>
      <c r="I131" s="12"/>
      <c r="J131" s="13"/>
      <c r="K131" s="13"/>
      <c r="L131" s="14" t="str">
        <f>IF($A131="","",ROUND(((D131*F131)*((E131/'Production'!$B$3)+'Production'!$B$4)),0))</f>
        <v/>
      </c>
      <c r="M131" s="15" t="str">
        <f>IF($A131="","",(J131-K131))</f>
        <v/>
      </c>
    </row>
    <row r="132" spans="1:13" x14ac:dyDescent="0.25">
      <c r="D132" s="11"/>
      <c r="E132" s="11"/>
      <c r="F132" s="11"/>
      <c r="I132" s="12"/>
      <c r="J132" s="13"/>
      <c r="K132" s="13"/>
      <c r="L132" s="14" t="str">
        <f>IF($A132="","",ROUND(((D132*F132)*((E132/'Production'!$B$3)+'Production'!$B$4)),0))</f>
        <v/>
      </c>
      <c r="M132" s="15" t="str">
        <f>IF($A132="","",(J132-K132))</f>
        <v/>
      </c>
    </row>
    <row r="133" spans="1:13" x14ac:dyDescent="0.25">
      <c r="D133" s="11"/>
      <c r="E133" s="11"/>
      <c r="F133" s="11"/>
      <c r="I133" s="12"/>
      <c r="J133" s="13"/>
      <c r="K133" s="13"/>
      <c r="L133" s="14" t="str">
        <f>IF($A133="","",ROUND(((D133*F133)*((E133/'Production'!$B$3)+'Production'!$B$4)),0))</f>
        <v/>
      </c>
      <c r="M133" s="15" t="str">
        <f>IF($A133="","",(J133-K133))</f>
        <v/>
      </c>
    </row>
    <row r="134" spans="1:13" x14ac:dyDescent="0.25">
      <c r="D134" s="11"/>
      <c r="E134" s="11"/>
      <c r="F134" s="11"/>
      <c r="I134" s="12"/>
      <c r="J134" s="13"/>
      <c r="K134" s="13"/>
      <c r="L134" s="14" t="str">
        <f>IF($A134="","",ROUND(((D134*F134)*((E134/'Production'!$B$3)+'Production'!$B$4)),0))</f>
        <v/>
      </c>
      <c r="M134" s="15" t="str">
        <f>IF($A134="","",(J134-K134))</f>
        <v/>
      </c>
    </row>
    <row r="135" spans="1:13" x14ac:dyDescent="0.25">
      <c r="D135" s="11"/>
      <c r="E135" s="11"/>
      <c r="F135" s="11"/>
      <c r="I135" s="12"/>
      <c r="J135" s="13"/>
      <c r="K135" s="13"/>
      <c r="L135" s="14" t="str">
        <f>IF($A135="","",ROUND(((D135*F135)*((E135/'Production'!$B$3)+'Production'!$B$4)),0))</f>
        <v/>
      </c>
      <c r="M135" s="15" t="str">
        <f>IF($A135="","",(J135-K135))</f>
        <v/>
      </c>
    </row>
    <row r="136" spans="1:13" x14ac:dyDescent="0.25">
      <c r="D136" s="11"/>
      <c r="E136" s="11"/>
      <c r="F136" s="11"/>
      <c r="I136" s="12"/>
      <c r="J136" s="13"/>
      <c r="K136" s="13"/>
      <c r="L136" s="14" t="str">
        <f>IF($A136="","",ROUND(((D136*F136)*((E136/'Production'!$B$3)+'Production'!$B$4)),0))</f>
        <v/>
      </c>
      <c r="M136" s="15" t="str">
        <f>IF($A136="","",(J136-K136))</f>
        <v/>
      </c>
    </row>
    <row r="137" spans="1:13" x14ac:dyDescent="0.25">
      <c r="D137" s="11"/>
      <c r="E137" s="11"/>
      <c r="F137" s="11"/>
      <c r="I137" s="12"/>
      <c r="J137" s="13"/>
      <c r="K137" s="13"/>
      <c r="L137" s="14" t="str">
        <f>IF($A137="","",ROUND(((D137*F137)*((E137/'Production'!$B$3)+'Production'!$B$4)),0))</f>
        <v/>
      </c>
      <c r="M137" s="15" t="str">
        <f>IF($A137="","",(J137-K137))</f>
        <v/>
      </c>
    </row>
    <row r="138" spans="1:13" x14ac:dyDescent="0.25">
      <c r="D138" s="11"/>
      <c r="E138" s="11"/>
      <c r="F138" s="11"/>
      <c r="I138" s="12"/>
      <c r="J138" s="13"/>
      <c r="K138" s="13"/>
      <c r="L138" s="14" t="str">
        <f>IF($A138="","",ROUND(((D138*F138)*((E138/'Production'!$B$3)+'Production'!$B$4)),0))</f>
        <v/>
      </c>
      <c r="M138" s="15" t="str">
        <f>IF($A138="","",(J138-K138))</f>
        <v/>
      </c>
    </row>
    <row r="139" spans="1:13" x14ac:dyDescent="0.25">
      <c r="D139" s="11"/>
      <c r="E139" s="11"/>
      <c r="F139" s="11"/>
      <c r="I139" s="12"/>
      <c r="J139" s="13"/>
      <c r="K139" s="13"/>
      <c r="L139" s="14" t="str">
        <f>IF($A139="","",ROUND(((D139*F139)*((E139/'Production'!$B$3)+'Production'!$B$4)),0))</f>
        <v/>
      </c>
      <c r="M139" s="15" t="str">
        <f>IF($A139="","",(J139-K139))</f>
        <v/>
      </c>
    </row>
    <row r="140" spans="1:13" x14ac:dyDescent="0.25">
      <c r="D140" s="11"/>
      <c r="E140" s="11"/>
      <c r="F140" s="11"/>
      <c r="I140" s="12"/>
      <c r="J140" s="13"/>
      <c r="K140" s="13"/>
      <c r="L140" s="14" t="str">
        <f>IF($A140="","",ROUND(((D140*F140)*((E140/'Production'!$B$3)+'Production'!$B$4)),0))</f>
        <v/>
      </c>
      <c r="M140" s="15" t="str">
        <f>IF($A140="","",(J140-K140))</f>
        <v/>
      </c>
    </row>
    <row r="141" spans="1:13" x14ac:dyDescent="0.25">
      <c r="D141" s="11"/>
      <c r="E141" s="11"/>
      <c r="F141" s="11"/>
      <c r="I141" s="12"/>
      <c r="J141" s="13"/>
      <c r="K141" s="13"/>
      <c r="L141" s="14" t="str">
        <f>IF($A141="","",ROUND(((D141*F141)*((E141/'Production'!$B$3)+'Production'!$B$4)),0))</f>
        <v/>
      </c>
      <c r="M141" s="15" t="str">
        <f>IF($A141="","",(J141-K141))</f>
        <v/>
      </c>
    </row>
    <row r="142" spans="1:13" x14ac:dyDescent="0.25">
      <c r="D142" s="11"/>
      <c r="E142" s="11"/>
      <c r="F142" s="11"/>
      <c r="I142" s="12"/>
      <c r="J142" s="13"/>
      <c r="K142" s="13"/>
      <c r="L142" s="14" t="str">
        <f>IF($A142="","",ROUND(((D142*F142)*((E142/'Production'!$B$3)+'Production'!$B$4)),0))</f>
        <v/>
      </c>
      <c r="M142" s="15" t="str">
        <f>IF($A142="","",(J142-K142))</f>
        <v/>
      </c>
    </row>
    <row r="143" spans="1:13" x14ac:dyDescent="0.25">
      <c r="D143" s="11"/>
      <c r="E143" s="11"/>
      <c r="F143" s="11"/>
      <c r="I143" s="12"/>
      <c r="J143" s="13"/>
      <c r="K143" s="13"/>
      <c r="L143" s="14" t="str">
        <f>IF($A143="","",ROUND(((D143*F143)*((E143/'Production'!$B$3)+'Production'!$B$4)),0))</f>
        <v/>
      </c>
      <c r="M143" s="15" t="str">
        <f>IF($A143="","",(J143-K143))</f>
        <v/>
      </c>
    </row>
    <row r="144" spans="1:13" x14ac:dyDescent="0.25">
      <c r="D144" s="11"/>
      <c r="E144" s="11"/>
      <c r="F144" s="11"/>
      <c r="I144" s="12"/>
      <c r="J144" s="13"/>
      <c r="K144" s="13"/>
      <c r="L144" s="14" t="str">
        <f>IF($A144="","",ROUND(((D144*F144)*((E144/'Production'!$B$3)+'Production'!$B$4)),0))</f>
        <v/>
      </c>
      <c r="M144" s="15" t="str">
        <f>IF($A144="","",(J144-K144))</f>
        <v/>
      </c>
    </row>
    <row r="145" spans="1:13" x14ac:dyDescent="0.25">
      <c r="D145" s="11"/>
      <c r="E145" s="11"/>
      <c r="F145" s="11"/>
      <c r="I145" s="12"/>
      <c r="J145" s="13"/>
      <c r="K145" s="13"/>
      <c r="L145" s="14" t="str">
        <f>IF($A145="","",ROUND(((D145*F145)*((E145/'Production'!$B$3)+'Production'!$B$4)),0))</f>
        <v/>
      </c>
      <c r="M145" s="15" t="str">
        <f>IF($A145="","",(J145-K145))</f>
        <v/>
      </c>
    </row>
    <row r="146" spans="1:13" x14ac:dyDescent="0.25">
      <c r="D146" s="11"/>
      <c r="E146" s="11"/>
      <c r="F146" s="11"/>
      <c r="I146" s="12"/>
      <c r="J146" s="13"/>
      <c r="K146" s="13"/>
      <c r="L146" s="14" t="str">
        <f>IF($A146="","",ROUND(((D146*F146)*((E146/'Production'!$B$3)+'Production'!$B$4)),0))</f>
        <v/>
      </c>
      <c r="M146" s="15" t="str">
        <f>IF($A146="","",(J146-K146))</f>
        <v/>
      </c>
    </row>
    <row r="147" spans="1:13" x14ac:dyDescent="0.25">
      <c r="D147" s="11"/>
      <c r="E147" s="11"/>
      <c r="F147" s="11"/>
      <c r="I147" s="12"/>
      <c r="J147" s="13"/>
      <c r="K147" s="13"/>
      <c r="L147" s="14" t="str">
        <f>IF($A147="","",ROUND(((D147*F147)*((E147/'Production'!$B$3)+'Production'!$B$4)),0))</f>
        <v/>
      </c>
      <c r="M147" s="15" t="str">
        <f>IF($A147="","",(J147-K147))</f>
        <v/>
      </c>
    </row>
    <row r="148" spans="1:13" x14ac:dyDescent="0.25">
      <c r="D148" s="11"/>
      <c r="E148" s="11"/>
      <c r="F148" s="11"/>
      <c r="I148" s="12"/>
      <c r="J148" s="13"/>
      <c r="K148" s="13"/>
      <c r="L148" s="14" t="str">
        <f>IF($A148="","",ROUND(((D148*F148)*((E148/'Production'!$B$3)+'Production'!$B$4)),0))</f>
        <v/>
      </c>
      <c r="M148" s="15" t="str">
        <f>IF($A148="","",(J148-K148))</f>
        <v/>
      </c>
    </row>
    <row r="149" spans="1:13" x14ac:dyDescent="0.25">
      <c r="D149" s="11"/>
      <c r="E149" s="11"/>
      <c r="F149" s="11"/>
      <c r="I149" s="12"/>
      <c r="J149" s="13"/>
      <c r="K149" s="13"/>
      <c r="L149" s="14" t="str">
        <f>IF($A149="","",ROUND(((D149*F149)*((E149/'Production'!$B$3)+'Production'!$B$4)),0))</f>
        <v/>
      </c>
      <c r="M149" s="15" t="str">
        <f>IF($A149="","",(J149-K149))</f>
        <v/>
      </c>
    </row>
    <row r="150" spans="1:13" x14ac:dyDescent="0.25">
      <c r="D150" s="11"/>
      <c r="E150" s="11"/>
      <c r="F150" s="11"/>
      <c r="I150" s="12"/>
      <c r="J150" s="13"/>
      <c r="K150" s="13"/>
      <c r="L150" s="14" t="str">
        <f>IF($A150="","",ROUND(((D150*F150)*((E150/'Production'!$B$3)+'Production'!$B$4)),0))</f>
        <v/>
      </c>
      <c r="M150" s="15" t="str">
        <f>IF($A150="","",(J150-K150))</f>
        <v/>
      </c>
    </row>
    <row r="151" spans="1:13" x14ac:dyDescent="0.25">
      <c r="D151" s="11"/>
      <c r="E151" s="11"/>
      <c r="F151" s="11"/>
      <c r="I151" s="12"/>
      <c r="J151" s="13"/>
      <c r="K151" s="13"/>
      <c r="L151" s="14" t="str">
        <f>IF($A151="","",ROUND(((D151*F151)*((E151/'Production'!$B$3)+'Production'!$B$4)),0))</f>
        <v/>
      </c>
      <c r="M151" s="15" t="str">
        <f>IF($A151="","",(J151-K151))</f>
        <v/>
      </c>
    </row>
    <row r="152" spans="1:13" x14ac:dyDescent="0.25">
      <c r="D152" s="11"/>
      <c r="E152" s="11"/>
      <c r="F152" s="11"/>
      <c r="I152" s="12"/>
      <c r="J152" s="13"/>
      <c r="K152" s="13"/>
      <c r="L152" s="14" t="str">
        <f>IF($A152="","",ROUND(((D152*F152)*((E152/'Production'!$B$3)+'Production'!$B$4)),0))</f>
        <v/>
      </c>
      <c r="M152" s="15" t="str">
        <f>IF($A152="","",(J152-K152))</f>
        <v/>
      </c>
    </row>
    <row r="153" spans="1:13" x14ac:dyDescent="0.25">
      <c r="D153" s="11"/>
      <c r="E153" s="11"/>
      <c r="F153" s="11"/>
      <c r="I153" s="12"/>
      <c r="J153" s="13"/>
      <c r="K153" s="13"/>
      <c r="L153" s="14" t="str">
        <f>IF($A153="","",ROUND(((D153*F153)*((E153/'Production'!$B$3)+'Production'!$B$4)),0))</f>
        <v/>
      </c>
      <c r="M153" s="15" t="str">
        <f>IF($A153="","",(J153-K153))</f>
        <v/>
      </c>
    </row>
    <row r="154" spans="1:13" x14ac:dyDescent="0.25">
      <c r="D154" s="11"/>
      <c r="E154" s="11"/>
      <c r="F154" s="11"/>
      <c r="I154" s="12"/>
      <c r="J154" s="13"/>
      <c r="K154" s="13"/>
      <c r="L154" s="14" t="str">
        <f>IF($A154="","",ROUND(((D154*F154)*((E154/'Production'!$B$3)+'Production'!$B$4)),0))</f>
        <v/>
      </c>
      <c r="M154" s="15" t="str">
        <f>IF($A154="","",(J154-K154))</f>
        <v/>
      </c>
    </row>
    <row r="155" spans="1:13" x14ac:dyDescent="0.25">
      <c r="D155" s="11"/>
      <c r="E155" s="11"/>
      <c r="F155" s="11"/>
      <c r="I155" s="12"/>
      <c r="J155" s="13"/>
      <c r="K155" s="13"/>
      <c r="L155" s="14" t="str">
        <f>IF($A155="","",ROUND(((D155*F155)*((E155/'Production'!$B$3)+'Production'!$B$4)),0))</f>
        <v/>
      </c>
      <c r="M155" s="15" t="str">
        <f>IF($A155="","",(J155-K155))</f>
        <v/>
      </c>
    </row>
    <row r="156" spans="1:13" x14ac:dyDescent="0.25">
      <c r="D156" s="11"/>
      <c r="E156" s="11"/>
      <c r="F156" s="11"/>
      <c r="I156" s="12"/>
      <c r="J156" s="13"/>
      <c r="K156" s="13"/>
      <c r="L156" s="14" t="str">
        <f>IF($A156="","",ROUND(((D156*F156)*((E156/'Production'!$B$3)+'Production'!$B$4)),0))</f>
        <v/>
      </c>
      <c r="M156" s="15" t="str">
        <f>IF($A156="","",(J156-K156))</f>
        <v/>
      </c>
    </row>
    <row r="157" spans="1:13" x14ac:dyDescent="0.25">
      <c r="D157" s="11"/>
      <c r="E157" s="11"/>
      <c r="F157" s="11"/>
      <c r="I157" s="12"/>
      <c r="J157" s="13"/>
      <c r="K157" s="13"/>
      <c r="L157" s="14" t="str">
        <f>IF($A157="","",ROUND(((D157*F157)*((E157/'Production'!$B$3)+'Production'!$B$4)),0))</f>
        <v/>
      </c>
      <c r="M157" s="15" t="str">
        <f>IF($A157="","",(J157-K157))</f>
        <v/>
      </c>
    </row>
    <row r="158" spans="1:13" x14ac:dyDescent="0.25">
      <c r="D158" s="11"/>
      <c r="E158" s="11"/>
      <c r="F158" s="11"/>
      <c r="I158" s="12"/>
      <c r="J158" s="13"/>
      <c r="K158" s="13"/>
      <c r="L158" s="14" t="str">
        <f>IF($A158="","",ROUND(((D158*F158)*((E158/'Production'!$B$3)+'Production'!$B$4)),0))</f>
        <v/>
      </c>
      <c r="M158" s="15" t="str">
        <f>IF($A158="","",(J158-K158))</f>
        <v/>
      </c>
    </row>
    <row r="159" spans="1:13" x14ac:dyDescent="0.25">
      <c r="D159" s="11"/>
      <c r="E159" s="11"/>
      <c r="F159" s="11"/>
      <c r="I159" s="12"/>
      <c r="J159" s="13"/>
      <c r="K159" s="13"/>
      <c r="L159" s="14" t="str">
        <f>IF($A159="","",ROUND(((D159*F159)*((E159/'Production'!$B$3)+'Production'!$B$4)),0))</f>
        <v/>
      </c>
      <c r="M159" s="15" t="str">
        <f>IF($A159="","",(J159-K159))</f>
        <v/>
      </c>
    </row>
    <row r="160" spans="1:13" x14ac:dyDescent="0.25">
      <c r="D160" s="11"/>
      <c r="E160" s="11"/>
      <c r="F160" s="11"/>
      <c r="I160" s="12"/>
      <c r="J160" s="13"/>
      <c r="K160" s="13"/>
      <c r="L160" s="14" t="str">
        <f>IF($A160="","",ROUND(((D160*F160)*((E160/'Production'!$B$3)+'Production'!$B$4)),0))</f>
        <v/>
      </c>
      <c r="M160" s="15" t="str">
        <f>IF($A160="","",(J160-K160))</f>
        <v/>
      </c>
    </row>
    <row r="161" spans="1:13" x14ac:dyDescent="0.25">
      <c r="D161" s="11"/>
      <c r="E161" s="11"/>
      <c r="F161" s="11"/>
      <c r="I161" s="12"/>
      <c r="J161" s="13"/>
      <c r="K161" s="13"/>
      <c r="L161" s="14" t="str">
        <f>IF($A161="","",ROUND(((D161*F161)*((E161/'Production'!$B$3)+'Production'!$B$4)),0))</f>
        <v/>
      </c>
      <c r="M161" s="15" t="str">
        <f>IF($A161="","",(J161-K161))</f>
        <v/>
      </c>
    </row>
    <row r="162" spans="1:13" x14ac:dyDescent="0.25">
      <c r="D162" s="11"/>
      <c r="E162" s="11"/>
      <c r="F162" s="11"/>
      <c r="I162" s="12"/>
      <c r="J162" s="13"/>
      <c r="K162" s="13"/>
      <c r="L162" s="14" t="str">
        <f>IF($A162="","",ROUND(((D162*F162)*((E162/'Production'!$B$3)+'Production'!$B$4)),0))</f>
        <v/>
      </c>
      <c r="M162" s="15" t="str">
        <f>IF($A162="","",(J162-K162))</f>
        <v/>
      </c>
    </row>
    <row r="163" spans="1:13" x14ac:dyDescent="0.25">
      <c r="D163" s="11"/>
      <c r="E163" s="11"/>
      <c r="F163" s="11"/>
      <c r="I163" s="12"/>
      <c r="J163" s="13"/>
      <c r="K163" s="13"/>
      <c r="L163" s="14" t="str">
        <f>IF($A163="","",ROUND(((D163*F163)*((E163/'Production'!$B$3)+'Production'!$B$4)),0))</f>
        <v/>
      </c>
      <c r="M163" s="15" t="str">
        <f>IF($A163="","",(J163-K163))</f>
        <v/>
      </c>
    </row>
    <row r="164" spans="1:13" x14ac:dyDescent="0.25">
      <c r="D164" s="11"/>
      <c r="E164" s="11"/>
      <c r="F164" s="11"/>
      <c r="I164" s="12"/>
      <c r="J164" s="13"/>
      <c r="K164" s="13"/>
      <c r="L164" s="14" t="str">
        <f>IF($A164="","",ROUND(((D164*F164)*((E164/'Production'!$B$3)+'Production'!$B$4)),0))</f>
        <v/>
      </c>
      <c r="M164" s="15" t="str">
        <f>IF($A164="","",(J164-K164))</f>
        <v/>
      </c>
    </row>
    <row r="165" spans="1:13" x14ac:dyDescent="0.25">
      <c r="D165" s="11"/>
      <c r="E165" s="11"/>
      <c r="F165" s="11"/>
      <c r="I165" s="12"/>
      <c r="J165" s="13"/>
      <c r="K165" s="13"/>
      <c r="L165" s="14" t="str">
        <f>IF($A165="","",ROUND(((D165*F165)*((E165/'Production'!$B$3)+'Production'!$B$4)),0))</f>
        <v/>
      </c>
      <c r="M165" s="15" t="str">
        <f>IF($A165="","",(J165-K165))</f>
        <v/>
      </c>
    </row>
    <row r="166" spans="1:13" x14ac:dyDescent="0.25">
      <c r="D166" s="11"/>
      <c r="E166" s="11"/>
      <c r="F166" s="11"/>
      <c r="I166" s="12"/>
      <c r="J166" s="13"/>
      <c r="K166" s="13"/>
      <c r="L166" s="14" t="str">
        <f>IF($A166="","",ROUND(((D166*F166)*((E166/'Production'!$B$3)+'Production'!$B$4)),0))</f>
        <v/>
      </c>
      <c r="M166" s="15" t="str">
        <f>IF($A166="","",(J166-K166))</f>
        <v/>
      </c>
    </row>
    <row r="167" spans="1:13" x14ac:dyDescent="0.25">
      <c r="D167" s="11"/>
      <c r="E167" s="11"/>
      <c r="F167" s="11"/>
      <c r="I167" s="12"/>
      <c r="J167" s="13"/>
      <c r="K167" s="13"/>
      <c r="L167" s="14" t="str">
        <f>IF($A167="","",ROUND(((D167*F167)*((E167/'Production'!$B$3)+'Production'!$B$4)),0))</f>
        <v/>
      </c>
      <c r="M167" s="15" t="str">
        <f>IF($A167="","",(J167-K167))</f>
        <v/>
      </c>
    </row>
    <row r="168" spans="1:13" x14ac:dyDescent="0.25">
      <c r="D168" s="11"/>
      <c r="E168" s="11"/>
      <c r="F168" s="11"/>
      <c r="I168" s="12"/>
      <c r="J168" s="13"/>
      <c r="K168" s="13"/>
      <c r="L168" s="14" t="str">
        <f>IF($A168="","",ROUND(((D168*F168)*((E168/'Production'!$B$3)+'Production'!$B$4)),0))</f>
        <v/>
      </c>
      <c r="M168" s="15" t="str">
        <f>IF($A168="","",(J168-K168))</f>
        <v/>
      </c>
    </row>
    <row r="169" spans="1:13" x14ac:dyDescent="0.25">
      <c r="D169" s="11"/>
      <c r="E169" s="11"/>
      <c r="F169" s="11"/>
      <c r="I169" s="12"/>
      <c r="J169" s="13"/>
      <c r="K169" s="13"/>
      <c r="L169" s="14" t="str">
        <f>IF($A169="","",ROUND(((D169*F169)*((E169/'Production'!$B$3)+'Production'!$B$4)),0))</f>
        <v/>
      </c>
      <c r="M169" s="15" t="str">
        <f>IF($A169="","",(J169-K169))</f>
        <v/>
      </c>
    </row>
    <row r="170" spans="1:13" x14ac:dyDescent="0.25">
      <c r="D170" s="11"/>
      <c r="E170" s="11"/>
      <c r="F170" s="11"/>
      <c r="I170" s="12"/>
      <c r="J170" s="13"/>
      <c r="K170" s="13"/>
      <c r="L170" s="14" t="str">
        <f>IF($A170="","",ROUND(((D170*F170)*((E170/'Production'!$B$3)+'Production'!$B$4)),0))</f>
        <v/>
      </c>
      <c r="M170" s="15" t="str">
        <f>IF($A170="","",(J170-K170))</f>
        <v/>
      </c>
    </row>
    <row r="171" spans="1:13" x14ac:dyDescent="0.25">
      <c r="D171" s="11"/>
      <c r="E171" s="11"/>
      <c r="F171" s="11"/>
      <c r="I171" s="12"/>
      <c r="J171" s="13"/>
      <c r="K171" s="13"/>
      <c r="L171" s="14" t="str">
        <f>IF($A171="","",ROUND(((D171*F171)*((E171/'Production'!$B$3)+'Production'!$B$4)),0))</f>
        <v/>
      </c>
      <c r="M171" s="15" t="str">
        <f>IF($A171="","",(J171-K171))</f>
        <v/>
      </c>
    </row>
    <row r="172" spans="1:13" x14ac:dyDescent="0.25">
      <c r="D172" s="11"/>
      <c r="E172" s="11"/>
      <c r="F172" s="11"/>
      <c r="I172" s="12"/>
      <c r="J172" s="13"/>
      <c r="K172" s="13"/>
      <c r="L172" s="14" t="str">
        <f>IF($A172="","",ROUND(((D172*F172)*((E172/'Production'!$B$3)+'Production'!$B$4)),0))</f>
        <v/>
      </c>
      <c r="M172" s="15" t="str">
        <f>IF($A172="","",(J172-K172))</f>
        <v/>
      </c>
    </row>
    <row r="173" spans="1:13" x14ac:dyDescent="0.25">
      <c r="D173" s="11"/>
      <c r="E173" s="11"/>
      <c r="F173" s="11"/>
      <c r="I173" s="12"/>
      <c r="J173" s="13"/>
      <c r="K173" s="13"/>
      <c r="L173" s="14" t="str">
        <f>IF($A173="","",ROUND(((D173*F173)*((E173/'Production'!$B$3)+'Production'!$B$4)),0))</f>
        <v/>
      </c>
      <c r="M173" s="15" t="str">
        <f>IF($A173="","",(J173-K173))</f>
        <v/>
      </c>
    </row>
    <row r="174" spans="1:13" x14ac:dyDescent="0.25">
      <c r="D174" s="11"/>
      <c r="E174" s="11"/>
      <c r="F174" s="11"/>
      <c r="I174" s="12"/>
      <c r="J174" s="13"/>
      <c r="K174" s="13"/>
      <c r="L174" s="14" t="str">
        <f>IF($A174="","",ROUND(((D174*F174)*((E174/'Production'!$B$3)+'Production'!$B$4)),0))</f>
        <v/>
      </c>
      <c r="M174" s="15" t="str">
        <f>IF($A174="","",(J174-K174))</f>
        <v/>
      </c>
    </row>
    <row r="175" spans="1:13" x14ac:dyDescent="0.25">
      <c r="D175" s="11"/>
      <c r="E175" s="11"/>
      <c r="F175" s="11"/>
      <c r="I175" s="12"/>
      <c r="J175" s="13"/>
      <c r="K175" s="13"/>
      <c r="L175" s="14" t="str">
        <f>IF($A175="","",ROUND(((D175*F175)*((E175/'Production'!$B$3)+'Production'!$B$4)),0))</f>
        <v/>
      </c>
      <c r="M175" s="15" t="str">
        <f>IF($A175="","",(J175-K175))</f>
        <v/>
      </c>
    </row>
    <row r="176" spans="1:13" x14ac:dyDescent="0.25">
      <c r="D176" s="11"/>
      <c r="E176" s="11"/>
      <c r="F176" s="11"/>
      <c r="I176" s="12"/>
      <c r="J176" s="13"/>
      <c r="K176" s="13"/>
      <c r="L176" s="14" t="str">
        <f>IF($A176="","",ROUND(((D176*F176)*((E176/'Production'!$B$3)+'Production'!$B$4)),0))</f>
        <v/>
      </c>
      <c r="M176" s="15" t="str">
        <f>IF($A176="","",(J176-K176))</f>
        <v/>
      </c>
    </row>
    <row r="177" spans="1:13" x14ac:dyDescent="0.25">
      <c r="D177" s="11"/>
      <c r="E177" s="11"/>
      <c r="F177" s="11"/>
      <c r="I177" s="12"/>
      <c r="J177" s="13"/>
      <c r="K177" s="13"/>
      <c r="L177" s="14" t="str">
        <f>IF($A177="","",ROUND(((D177*F177)*((E177/'Production'!$B$3)+'Production'!$B$4)),0))</f>
        <v/>
      </c>
      <c r="M177" s="15" t="str">
        <f>IF($A177="","",(J177-K177))</f>
        <v/>
      </c>
    </row>
    <row r="178" spans="1:13" x14ac:dyDescent="0.25">
      <c r="D178" s="11"/>
      <c r="E178" s="11"/>
      <c r="F178" s="11"/>
      <c r="I178" s="12"/>
      <c r="J178" s="13"/>
      <c r="K178" s="13"/>
      <c r="L178" s="14" t="str">
        <f>IF($A178="","",ROUND(((D178*F178)*((E178/'Production'!$B$3)+'Production'!$B$4)),0))</f>
        <v/>
      </c>
      <c r="M178" s="15" t="str">
        <f>IF($A178="","",(J178-K178))</f>
        <v/>
      </c>
    </row>
    <row r="179" spans="1:13" x14ac:dyDescent="0.25">
      <c r="D179" s="11"/>
      <c r="E179" s="11"/>
      <c r="F179" s="11"/>
      <c r="I179" s="12"/>
      <c r="J179" s="13"/>
      <c r="K179" s="13"/>
      <c r="L179" s="14" t="str">
        <f>IF($A179="","",ROUND(((D179*F179)*((E179/'Production'!$B$3)+'Production'!$B$4)),0))</f>
        <v/>
      </c>
      <c r="M179" s="15" t="str">
        <f>IF($A179="","",(J179-K179))</f>
        <v/>
      </c>
    </row>
    <row r="180" spans="1:13" x14ac:dyDescent="0.25">
      <c r="D180" s="11"/>
      <c r="E180" s="11"/>
      <c r="F180" s="11"/>
      <c r="I180" s="12"/>
      <c r="J180" s="13"/>
      <c r="K180" s="13"/>
      <c r="L180" s="14" t="str">
        <f>IF($A180="","",ROUND(((D180*F180)*((E180/'Production'!$B$3)+'Production'!$B$4)),0))</f>
        <v/>
      </c>
      <c r="M180" s="15" t="str">
        <f>IF($A180="","",(J180-K180))</f>
        <v/>
      </c>
    </row>
    <row r="181" spans="1:13" x14ac:dyDescent="0.25">
      <c r="D181" s="11"/>
      <c r="E181" s="11"/>
      <c r="F181" s="11"/>
      <c r="I181" s="12"/>
      <c r="J181" s="13"/>
      <c r="K181" s="13"/>
      <c r="L181" s="14" t="str">
        <f>IF($A181="","",ROUND(((D181*F181)*((E181/'Production'!$B$3)+'Production'!$B$4)),0))</f>
        <v/>
      </c>
      <c r="M181" s="15" t="str">
        <f>IF($A181="","",(J181-K181))</f>
        <v/>
      </c>
    </row>
    <row r="182" spans="1:13" x14ac:dyDescent="0.25">
      <c r="D182" s="11"/>
      <c r="E182" s="11"/>
      <c r="F182" s="11"/>
      <c r="I182" s="12"/>
      <c r="J182" s="13"/>
      <c r="K182" s="13"/>
      <c r="L182" s="14" t="str">
        <f>IF($A182="","",ROUND(((D182*F182)*((E182/'Production'!$B$3)+'Production'!$B$4)),0))</f>
        <v/>
      </c>
      <c r="M182" s="15" t="str">
        <f>IF($A182="","",(J182-K182))</f>
        <v/>
      </c>
    </row>
    <row r="183" spans="1:13" x14ac:dyDescent="0.25">
      <c r="D183" s="11"/>
      <c r="E183" s="11"/>
      <c r="F183" s="11"/>
      <c r="I183" s="12"/>
      <c r="J183" s="13"/>
      <c r="K183" s="13"/>
      <c r="L183" s="14" t="str">
        <f>IF($A183="","",ROUND(((D183*F183)*((E183/'Production'!$B$3)+'Production'!$B$4)),0))</f>
        <v/>
      </c>
      <c r="M183" s="15" t="str">
        <f>IF($A183="","",(J183-K183))</f>
        <v/>
      </c>
    </row>
    <row r="184" spans="1:13" x14ac:dyDescent="0.25">
      <c r="D184" s="11"/>
      <c r="E184" s="11"/>
      <c r="F184" s="11"/>
      <c r="I184" s="12"/>
      <c r="J184" s="13"/>
      <c r="K184" s="13"/>
      <c r="L184" s="14" t="str">
        <f>IF($A184="","",ROUND(((D184*F184)*((E184/'Production'!$B$3)+'Production'!$B$4)),0))</f>
        <v/>
      </c>
      <c r="M184" s="15" t="str">
        <f>IF($A184="","",(J184-K184))</f>
        <v/>
      </c>
    </row>
    <row r="185" spans="1:13" x14ac:dyDescent="0.25">
      <c r="D185" s="11"/>
      <c r="E185" s="11"/>
      <c r="F185" s="11"/>
      <c r="I185" s="12"/>
      <c r="J185" s="13"/>
      <c r="K185" s="13"/>
      <c r="L185" s="14" t="str">
        <f>IF($A185="","",ROUND(((D185*F185)*((E185/'Production'!$B$3)+'Production'!$B$4)),0))</f>
        <v/>
      </c>
      <c r="M185" s="15" t="str">
        <f>IF($A185="","",(J185-K185))</f>
        <v/>
      </c>
    </row>
    <row r="186" spans="1:13" x14ac:dyDescent="0.25">
      <c r="D186" s="11"/>
      <c r="E186" s="11"/>
      <c r="F186" s="11"/>
      <c r="I186" s="12"/>
      <c r="J186" s="13"/>
      <c r="K186" s="13"/>
      <c r="L186" s="14" t="str">
        <f>IF($A186="","",ROUND(((D186*F186)*((E186/'Production'!$B$3)+'Production'!$B$4)),0))</f>
        <v/>
      </c>
      <c r="M186" s="15" t="str">
        <f>IF($A186="","",(J186-K186))</f>
        <v/>
      </c>
    </row>
    <row r="187" spans="1:13" x14ac:dyDescent="0.25">
      <c r="D187" s="11"/>
      <c r="E187" s="11"/>
      <c r="F187" s="11"/>
      <c r="I187" s="12"/>
      <c r="J187" s="13"/>
      <c r="K187" s="13"/>
      <c r="L187" s="14" t="str">
        <f>IF($A187="","",ROUND(((D187*F187)*((E187/'Production'!$B$3)+'Production'!$B$4)),0))</f>
        <v/>
      </c>
      <c r="M187" s="15" t="str">
        <f>IF($A187="","",(J187-K187))</f>
        <v/>
      </c>
    </row>
    <row r="188" spans="1:13" x14ac:dyDescent="0.25">
      <c r="D188" s="11"/>
      <c r="E188" s="11"/>
      <c r="F188" s="11"/>
      <c r="I188" s="12"/>
      <c r="J188" s="13"/>
      <c r="K188" s="13"/>
      <c r="L188" s="14" t="str">
        <f>IF($A188="","",ROUND(((D188*F188)*((E188/'Production'!$B$3)+'Production'!$B$4)),0))</f>
        <v/>
      </c>
      <c r="M188" s="15" t="str">
        <f>IF($A188="","",(J188-K188))</f>
        <v/>
      </c>
    </row>
    <row r="189" spans="1:13" x14ac:dyDescent="0.25">
      <c r="D189" s="11"/>
      <c r="E189" s="11"/>
      <c r="F189" s="11"/>
      <c r="I189" s="12"/>
      <c r="J189" s="13"/>
      <c r="K189" s="13"/>
      <c r="L189" s="14" t="str">
        <f>IF($A189="","",ROUND(((D189*F189)*((E189/'Production'!$B$3)+'Production'!$B$4)),0))</f>
        <v/>
      </c>
      <c r="M189" s="15" t="str">
        <f>IF($A189="","",(J189-K189))</f>
        <v/>
      </c>
    </row>
    <row r="190" spans="1:13" x14ac:dyDescent="0.25">
      <c r="D190" s="11"/>
      <c r="E190" s="11"/>
      <c r="F190" s="11"/>
      <c r="I190" s="12"/>
      <c r="J190" s="13"/>
      <c r="K190" s="13"/>
      <c r="L190" s="14" t="str">
        <f>IF($A190="","",ROUND(((D190*F190)*((E190/'Production'!$B$3)+'Production'!$B$4)),0))</f>
        <v/>
      </c>
      <c r="M190" s="15" t="str">
        <f>IF($A190="","",(J190-K190))</f>
        <v/>
      </c>
    </row>
    <row r="191" spans="1:13" x14ac:dyDescent="0.25">
      <c r="D191" s="11"/>
      <c r="E191" s="11"/>
      <c r="F191" s="11"/>
      <c r="I191" s="12"/>
      <c r="J191" s="13"/>
      <c r="K191" s="13"/>
      <c r="L191" s="14" t="str">
        <f>IF($A191="","",ROUND(((D191*F191)*((E191/'Production'!$B$3)+'Production'!$B$4)),0))</f>
        <v/>
      </c>
      <c r="M191" s="15" t="str">
        <f>IF($A191="","",(J191-K191))</f>
        <v/>
      </c>
    </row>
    <row r="192" spans="1:13" x14ac:dyDescent="0.25">
      <c r="D192" s="11"/>
      <c r="E192" s="11"/>
      <c r="F192" s="11"/>
      <c r="I192" s="12"/>
      <c r="J192" s="13"/>
      <c r="K192" s="13"/>
      <c r="L192" s="14" t="str">
        <f>IF($A192="","",ROUND(((D192*F192)*((E192/'Production'!$B$3)+'Production'!$B$4)),0))</f>
        <v/>
      </c>
      <c r="M192" s="15" t="str">
        <f>IF($A192="","",(J192-K192))</f>
        <v/>
      </c>
    </row>
    <row r="193" spans="1:13" x14ac:dyDescent="0.25">
      <c r="D193" s="11"/>
      <c r="E193" s="11"/>
      <c r="F193" s="11"/>
      <c r="I193" s="12"/>
      <c r="J193" s="13"/>
      <c r="K193" s="13"/>
      <c r="L193" s="14" t="str">
        <f>IF($A193="","",ROUND(((D193*F193)*((E193/'Production'!$B$3)+'Production'!$B$4)),0))</f>
        <v/>
      </c>
      <c r="M193" s="15" t="str">
        <f>IF($A193="","",(J193-K193))</f>
        <v/>
      </c>
    </row>
    <row r="194" spans="1:13" x14ac:dyDescent="0.25">
      <c r="D194" s="11"/>
      <c r="E194" s="11"/>
      <c r="F194" s="11"/>
      <c r="I194" s="12"/>
      <c r="J194" s="13"/>
      <c r="K194" s="13"/>
      <c r="L194" s="14" t="str">
        <f>IF($A194="","",ROUND(((D194*F194)*((E194/'Production'!$B$3)+'Production'!$B$4)),0))</f>
        <v/>
      </c>
      <c r="M194" s="15" t="str">
        <f>IF($A194="","",(J194-K194))</f>
        <v/>
      </c>
    </row>
    <row r="195" spans="1:13" x14ac:dyDescent="0.25">
      <c r="D195" s="11"/>
      <c r="E195" s="11"/>
      <c r="F195" s="11"/>
      <c r="I195" s="12"/>
      <c r="J195" s="13"/>
      <c r="K195" s="13"/>
      <c r="L195" s="14" t="str">
        <f>IF($A195="","",ROUND(((D195*F195)*((E195/'Production'!$B$3)+'Production'!$B$4)),0))</f>
        <v/>
      </c>
      <c r="M195" s="15" t="str">
        <f>IF($A195="","",(J195-K195))</f>
        <v/>
      </c>
    </row>
    <row r="196" spans="1:13" x14ac:dyDescent="0.25">
      <c r="D196" s="11"/>
      <c r="E196" s="11"/>
      <c r="F196" s="11"/>
      <c r="I196" s="12"/>
      <c r="J196" s="13"/>
      <c r="K196" s="13"/>
      <c r="L196" s="14" t="str">
        <f>IF($A196="","",ROUND(((D196*F196)*((E196/'Production'!$B$3)+'Production'!$B$4)),0))</f>
        <v/>
      </c>
      <c r="M196" s="15" t="str">
        <f>IF($A196="","",(J196-K196))</f>
        <v/>
      </c>
    </row>
    <row r="197" spans="1:13" x14ac:dyDescent="0.25">
      <c r="D197" s="11"/>
      <c r="E197" s="11"/>
      <c r="F197" s="11"/>
      <c r="I197" s="12"/>
      <c r="J197" s="13"/>
      <c r="K197" s="13"/>
      <c r="L197" s="14" t="str">
        <f>IF($A197="","",ROUND(((D197*F197)*((E197/'Production'!$B$3)+'Production'!$B$4)),0))</f>
        <v/>
      </c>
      <c r="M197" s="15" t="str">
        <f>IF($A197="","",(J197-K197))</f>
        <v/>
      </c>
    </row>
    <row r="198" spans="1:13" x14ac:dyDescent="0.25">
      <c r="D198" s="11"/>
      <c r="E198" s="11"/>
      <c r="F198" s="11"/>
      <c r="I198" s="12"/>
      <c r="J198" s="13"/>
      <c r="K198" s="13"/>
      <c r="L198" s="14" t="str">
        <f>IF($A198="","",ROUND(((D198*F198)*((E198/'Production'!$B$3)+'Production'!$B$4)),0))</f>
        <v/>
      </c>
      <c r="M198" s="15" t="str">
        <f>IF($A198="","",(J198-K198))</f>
        <v/>
      </c>
    </row>
    <row r="199" spans="1:13" x14ac:dyDescent="0.25">
      <c r="D199" s="11"/>
      <c r="E199" s="11"/>
      <c r="F199" s="11"/>
      <c r="I199" s="12"/>
      <c r="J199" s="13"/>
      <c r="K199" s="13"/>
      <c r="L199" s="14" t="str">
        <f>IF($A199="","",ROUND(((D199*F199)*((E199/'Production'!$B$3)+'Production'!$B$4)),0))</f>
        <v/>
      </c>
      <c r="M199" s="15" t="str">
        <f>IF($A199="","",(J199-K199))</f>
        <v/>
      </c>
    </row>
    <row r="200" spans="1:13" x14ac:dyDescent="0.25">
      <c r="D200" s="11"/>
      <c r="E200" s="11"/>
      <c r="F200" s="11"/>
      <c r="I200" s="12"/>
      <c r="J200" s="13"/>
      <c r="K200" s="13"/>
      <c r="L200" s="14" t="str">
        <f>IF($A200="","",ROUND(((D200*F200)*((E200/'Production'!$B$3)+'Production'!$B$4)),0))</f>
        <v/>
      </c>
      <c r="M200" s="15" t="str">
        <f>IF($A200="","",(J200-K200))</f>
        <v/>
      </c>
    </row>
    <row r="201" spans="1:13" x14ac:dyDescent="0.25">
      <c r="D201" s="11"/>
      <c r="E201" s="11"/>
      <c r="F201" s="11"/>
      <c r="I201" s="12"/>
      <c r="J201" s="13"/>
      <c r="K201" s="13"/>
      <c r="L201" s="14" t="str">
        <f>IF($A201="","",ROUND(((D201*F201)*((E201/'Production'!$B$3)+'Production'!$B$4)),0))</f>
        <v/>
      </c>
      <c r="M201" s="15" t="str">
        <f>IF($A201="","",(J201-K201))</f>
        <v/>
      </c>
    </row>
  </sheetData>
  <autoFilter ref="A1:M1"/>
  <conditionalFormatting sqref="I2:I201">
    <cfRule type="expression" dxfId="0" priority="1">
      <formula>AND(I2&lt;&gt;"",I2&lt;TODAY(),NOT(OR($H2="Ready",$H2="Picked up")))</formula>
    </cfRule>
  </conditionalFormatting>
  <dataValidations count="8"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list" allowBlank="1" showErrorMessage="1" errorTitle="Pick from the list" error="Choose one of: Needed, In progress, Approved, On file" sqref="G2:G201">
      <formula1>"Needed,In progress,Approved,On file"</formula1>
    </dataValidation>
    <dataValidation type="list" allowBlank="1" showErrorMessage="1" errorTitle="Pick from the list" error="Choose one of: Quote, Garments ordered, Sew-out approved, Running, Ready, Picked up" sqref="H2:H201">
      <formula1>"Quote,Garments ordered,Sew-out approved,Running,Ready,Picked up"</formula1>
    </dataValidation>
    <dataValidation type="date" operator="greaterThan" allowBlank="1" showErrorMessage="1" errorTitle="Date expected" error="Enter a date, e.g. 10/15/2026." sqref="I2:I201">
      <formula1>2</formula1>
    </dataValidation>
    <dataValidation type="decimal" operator="greaterThanOrEqual" allowBlank="1" showErrorMessage="1" errorTitle="Number expected" error="Enter a number." sqref="J2:J201">
      <formula1>-1000000000000</formula1>
    </dataValidation>
    <dataValidation type="decimal" operator="greaterThanOrEqual" allowBlank="1" showErrorMessage="1" errorTitle="Number expected" error="Enter a number." sqref="K2:K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45</v>
      </c>
      <c r="B1" s="16" t="s">
        <v>46</v>
      </c>
      <c r="C1" s="16" t="s">
        <v>47</v>
      </c>
    </row>
    <row r="2" spans="1:3" x14ac:dyDescent="0.25">
      <c r="A2" s="17" t="s">
        <v>48</v>
      </c>
      <c r="B2" s="18"/>
      <c r="C2" s="18"/>
    </row>
    <row r="3" spans="1:3" x14ac:dyDescent="0.25">
      <c r="A3" t="s">
        <v>49</v>
      </c>
      <c r="B3" s="19">
        <v>700</v>
      </c>
      <c r="C3" s="20" t="s">
        <v>50</v>
      </c>
    </row>
    <row r="4" spans="1:2" x14ac:dyDescent="0.25">
      <c r="A4" t="s">
        <v>51</v>
      </c>
      <c r="B4" s="21">
        <v>1.5</v>
      </c>
    </row>
    <row r="5" spans="1:3" x14ac:dyDescent="0.25">
      <c r="A5" s="17" t="s">
        <v>52</v>
      </c>
      <c r="B5" s="18"/>
      <c r="C5" s="18"/>
    </row>
    <row r="6" spans="1:2" x14ac:dyDescent="0.25">
      <c r="A6" t="s">
        <v>53</v>
      </c>
      <c r="B6" s="22">
        <f>SUMIFS('Orders'!$L$2:$L$201,'Orders'!$H$2:$H$201,"&lt;&gt;Ready",'Orders'!$H$2:$H$201,"&lt;&gt;Picked up")</f>
        <v>2118</v>
      </c>
    </row>
    <row r="7" spans="1:2" x14ac:dyDescent="0.25">
      <c r="A7" t="s">
        <v>54</v>
      </c>
      <c r="B7" s="22">
        <f>(COUNTIF('Orders'!$G$2:$G$201,"Needed")+COUNTIF('Orders'!$G$2:$G$201,"In progress"))</f>
        <v>1</v>
      </c>
    </row>
    <row r="8" spans="1:3" x14ac:dyDescent="0.25">
      <c r="A8" s="17" t="s">
        <v>55</v>
      </c>
      <c r="B8" s="18"/>
      <c r="C8" s="18"/>
    </row>
    <row r="9" spans="1:2" x14ac:dyDescent="0.25">
      <c r="A9" t="s">
        <v>56</v>
      </c>
      <c r="B9" s="23">
        <f>SUMIFS('Orders'!$M$2:$M$201,'Orders'!$H$2:$H$201,"&lt;&gt;Picked up")</f>
        <v>2635</v>
      </c>
    </row>
  </sheetData>
  <dataValidations count="1">
    <dataValidation type="decimal" operator="greaterThanOrEqual" allowBlank="1" showErrorMessage="1" errorTitle="Number expected" error="Enter a number." sqref="B3:B4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Orders</vt:lpstr>
      <vt:lpstr>Production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