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ebts" state="visible" r:id="rId5"/>
    <sheet sheetId="3" name="Overview" state="visible" r:id="rId6"/>
  </sheets>
  <calcPr calcId="171027" fullCalcOnLoad="1"/>
</workbook>
</file>

<file path=xl/sharedStrings.xml><?xml version="1.0" encoding="utf-8"?>
<sst xmlns="http://schemas.openxmlformats.org/spreadsheetml/2006/main" count="38" uniqueCount="38">
  <si>
    <t>Debt Payoff Tracker</t>
  </si>
  <si>
    <t>A free debt payoff spreadsheet comparing the snowball and avalanche methods, with auto payoff dates and interest, in Google Sheets and Excel.</t>
  </si>
  <si>
    <t>Quick start</t>
  </si>
  <si>
    <t>Open the Debts tab and replace the sample rows with your own — one row per entry. Formulas fill in automatically for new rows.</t>
  </si>
  <si>
    <t>Enter each debt's balance, APR and minimum payment. Put any extra money in Extra payment on one debt only.</t>
  </si>
  <si>
    <t>Snowball: put the extra on the debt with Snowball order 1 (smallest balance). Avalanche: put it on Avalanche order 1 (highest APR); this usually costs less interest.</t>
  </si>
  <si>
    <t>When a debt is paid off, add its whole payment to the next debt's Extra payment. Months to payoff and Interest you'll pay update as you go. This is a planning tool, not financial advice.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</si>
  <si>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</si>
  <si>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</si>
  <si>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</si>
  <si>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</si>
  <si>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</si>
  <si>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</si>
  <si>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</si>
  <si>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Debt</t>
  </si>
  <si>
    <t>Balance</t>
  </si>
  <si>
    <t>APR</t>
  </si>
  <si>
    <t>Minimum payment</t>
  </si>
  <si>
    <t>Extra payment</t>
  </si>
  <si>
    <t>Monthly interest now</t>
  </si>
  <si>
    <t>Months to payoff</t>
  </si>
  <si>
    <t>Payoff date</t>
  </si>
  <si>
    <t>Interest you'll pay</t>
  </si>
  <si>
    <t>Snowball order</t>
  </si>
  <si>
    <t>Avalanche order</t>
  </si>
  <si>
    <t>Store card</t>
  </si>
  <si>
    <t>Visa</t>
  </si>
  <si>
    <t>Car loan</t>
  </si>
  <si>
    <t>Personal loan</t>
  </si>
  <si>
    <t>Student loan</t>
  </si>
  <si>
    <t>Item</t>
  </si>
  <si>
    <t>Value</t>
  </si>
  <si>
    <t>Notes</t>
  </si>
  <si>
    <t>Total debt</t>
  </si>
  <si>
    <t>Total monthly payments</t>
  </si>
  <si>
    <t>Interest charged this month</t>
  </si>
  <si>
    <t>Months until last debt is gone</t>
  </si>
  <si>
    <t>At current payments, without rolling paid-off payments forward. Rolling them forward gets you there sooner.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</si>
</sst>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166" fontId="0" fillId="3" borderId="0" xfId="0" applyNumberFormat="1" applyFill="1"/>
    <xf numFmtId="0" fontId="4" fillId="6" borderId="0" xfId="0" applyFont="1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4" customWidth="1"/>
    <col min="3" max="3" width="11" customWidth="1"/>
    <col min="4" max="4" width="18" customWidth="1"/>
    <col min="5" max="5" width="16" customWidth="1"/>
    <col min="6" max="6" width="23" customWidth="1"/>
    <col min="7" max="7" width="19" customWidth="1"/>
    <col min="8" max="8" width="14" customWidth="1"/>
    <col min="9" max="9" width="22" customWidth="1"/>
    <col min="10" max="10" width="17" customWidth="1"/>
    <col min="11" max="11" width="18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t="s">
        <v>25</v>
      </c>
      <c r="B2" s="11">
        <v>860</v>
      </c>
      <c r="C2" s="12">
        <v>0.2899</v>
      </c>
      <c r="D2" s="11">
        <v>35</v>
      </c>
      <c r="E2" s="11">
        <v>0</v>
      </c>
      <c r="F2" s="13">
        <f>IF($A2="","",ROUND(((B2*C2)/12),2))</f>
        <v>20.78</v>
      </c>
      <c r="G2" s="14">
        <f>IF($A2="","",IFERROR(ROUNDUP(NPER((C2/12),-(D2+E2),B2),0),"Never"))</f>
        <v>38</v>
      </c>
      <c r="H2" s="15">
        <f>IF($A2="","",IFERROR(EDATE(TODAY(),G2),""))</f>
        <v>47464</v>
      </c>
      <c r="I2" s="13">
        <f>IF($A2="","",IFERROR(ROUND(((G2*(D2+E2))-B2),0),""))</f>
        <v>470</v>
      </c>
      <c r="J2" s="14">
        <f>IF($A2="","",(COUNTIF('Debts'!$B$2:$B$201,("&lt;"&amp;B2))+1))</f>
        <v>1</v>
      </c>
      <c r="K2" s="14">
        <f>IF($A2="","",(COUNTIF('Debts'!$C$2:$C$201,("&gt;"&amp;C2))+1))</f>
        <v>1</v>
      </c>
    </row>
    <row r="3" spans="1:11" x14ac:dyDescent="0.25">
      <c r="A3" t="s">
        <v>26</v>
      </c>
      <c r="B3" s="11">
        <v>4200</v>
      </c>
      <c r="C3" s="12">
        <v>0.2399</v>
      </c>
      <c r="D3" s="11">
        <v>110</v>
      </c>
      <c r="E3" s="11">
        <v>150</v>
      </c>
      <c r="F3" s="13">
        <f>IF($A3="","",ROUND(((B3*C3)/12),2))</f>
        <v>83.97</v>
      </c>
      <c r="G3" s="14">
        <f>IF($A3="","",IFERROR(ROUNDUP(NPER((C3/12),-(D3+E3),B3),0),"Never"))</f>
        <v>20</v>
      </c>
      <c r="H3" s="15">
        <f>IF($A3="","",IFERROR(EDATE(TODAY(),G3),""))</f>
        <v>46916</v>
      </c>
      <c r="I3" s="13">
        <f>IF($A3="","",IFERROR(ROUND(((G3*(D3+E3))-B3),0),""))</f>
        <v>1000</v>
      </c>
      <c r="J3" s="14">
        <f>IF($A3="","",(COUNTIF('Debts'!$B$2:$B$201,("&lt;"&amp;B3))+1))</f>
        <v>2</v>
      </c>
      <c r="K3" s="14">
        <f>IF($A3="","",(COUNTIF('Debts'!$C$2:$C$201,("&gt;"&amp;C3))+1))</f>
        <v>2</v>
      </c>
    </row>
    <row r="4" spans="1:11" x14ac:dyDescent="0.25">
      <c r="A4" t="s">
        <v>27</v>
      </c>
      <c r="B4" s="11">
        <v>11400</v>
      </c>
      <c r="C4" s="12">
        <v>0.0689</v>
      </c>
      <c r="D4" s="11">
        <v>325</v>
      </c>
      <c r="E4" s="11">
        <v>0</v>
      </c>
      <c r="F4" s="13">
        <f>IF($A4="","",ROUND(((B4*C4)/12),2))</f>
        <v>65.46</v>
      </c>
      <c r="G4" s="14">
        <f>IF($A4="","",IFERROR(ROUNDUP(NPER((C4/12),-(D4+E4),B4),0),"Never"))</f>
        <v>40</v>
      </c>
      <c r="H4" s="15">
        <f>IF($A4="","",IFERROR(EDATE(TODAY(),G4),""))</f>
        <v>47526</v>
      </c>
      <c r="I4" s="13">
        <f>IF($A4="","",IFERROR(ROUND(((G4*(D4+E4))-B4),0),""))</f>
        <v>1600</v>
      </c>
      <c r="J4" s="14">
        <f>IF($A4="","",(COUNTIF('Debts'!$B$2:$B$201,("&lt;"&amp;B4))+1))</f>
        <v>4</v>
      </c>
      <c r="K4" s="14">
        <f>IF($A4="","",(COUNTIF('Debts'!$C$2:$C$201,("&gt;"&amp;C4))+1))</f>
        <v>4</v>
      </c>
    </row>
    <row r="5" spans="1:11" x14ac:dyDescent="0.25">
      <c r="A5" t="s">
        <v>28</v>
      </c>
      <c r="B5" s="11">
        <v>6200</v>
      </c>
      <c r="C5" s="12">
        <v>0.1249</v>
      </c>
      <c r="D5" s="11">
        <v>195</v>
      </c>
      <c r="E5" s="11">
        <v>0</v>
      </c>
      <c r="F5" s="13">
        <f>IF($A5="","",ROUND(((B5*C5)/12),2))</f>
        <v>64.53</v>
      </c>
      <c r="G5" s="14">
        <f>IF($A5="","",IFERROR(ROUNDUP(NPER((C5/12),-(D5+E5),B5),0),"Never"))</f>
        <v>39</v>
      </c>
      <c r="H5" s="15">
        <f>IF($A5="","",IFERROR(EDATE(TODAY(),G5),""))</f>
        <v>47495</v>
      </c>
      <c r="I5" s="13">
        <f>IF($A5="","",IFERROR(ROUND(((G5*(D5+E5))-B5),0),""))</f>
        <v>1405</v>
      </c>
      <c r="J5" s="14">
        <f>IF($A5="","",(COUNTIF('Debts'!$B$2:$B$201,("&lt;"&amp;B5))+1))</f>
        <v>3</v>
      </c>
      <c r="K5" s="14">
        <f>IF($A5="","",(COUNTIF('Debts'!$C$2:$C$201,("&gt;"&amp;C5))+1))</f>
        <v>3</v>
      </c>
    </row>
    <row r="6" spans="1:11" x14ac:dyDescent="0.25">
      <c r="A6" t="s">
        <v>29</v>
      </c>
      <c r="B6" s="11">
        <v>18900</v>
      </c>
      <c r="C6" s="12">
        <v>0.0505</v>
      </c>
      <c r="D6" s="11">
        <v>210</v>
      </c>
      <c r="E6" s="11">
        <v>0</v>
      </c>
      <c r="F6" s="13">
        <f>IF($A6="","",ROUND(((B6*C6)/12),2))</f>
        <v>79.54</v>
      </c>
      <c r="G6" s="14">
        <f>IF($A6="","",IFERROR(ROUNDUP(NPER((C6/12),-(D6+E6),B6),0),"Never"))</f>
        <v>114</v>
      </c>
      <c r="H6" s="15">
        <f>IF($A6="","",IFERROR(EDATE(TODAY(),G6),""))</f>
        <v>49777</v>
      </c>
      <c r="I6" s="13">
        <f>IF($A6="","",IFERROR(ROUND(((G6*(D6+E6))-B6),0),""))</f>
        <v>5040</v>
      </c>
      <c r="J6" s="14">
        <f>IF($A6="","",(COUNTIF('Debts'!$B$2:$B$201,("&lt;"&amp;B6))+1))</f>
        <v>5</v>
      </c>
      <c r="K6" s="14">
        <f>IF($A6="","",(COUNTIF('Debts'!$C$2:$C$201,("&gt;"&amp;C6))+1))</f>
        <v>5</v>
      </c>
    </row>
    <row r="7" spans="1:11" x14ac:dyDescent="0.25">
      <c r="B7" s="11"/>
      <c r="C7" s="12"/>
      <c r="D7" s="11"/>
      <c r="E7" s="11"/>
      <c r="F7" s="13" t="str">
        <f>IF($A7="","",ROUND(((B7*C7)/12),2))</f>
        <v/>
      </c>
      <c r="G7" s="14" t="str">
        <f>IF($A7="","",IFERROR(ROUNDUP(NPER((C7/12),-(D7+E7),B7),0),"Never"))</f>
        <v/>
      </c>
      <c r="H7" s="15" t="str">
        <f>IF($A7="","",IFERROR(EDATE(TODAY(),G7),""))</f>
        <v/>
      </c>
      <c r="I7" s="13" t="str">
        <f>IF($A7="","",IFERROR(ROUND(((G7*(D7+E7))-B7),0),""))</f>
        <v/>
      </c>
      <c r="J7" s="14" t="str">
        <f>IF($A7="","",(COUNTIF('Debts'!$B$2:$B$201,("&lt;"&amp;B7))+1))</f>
        <v/>
      </c>
      <c r="K7" s="14" t="str">
        <f>IF($A7="","",(COUNTIF('Debts'!$C$2:$C$201,("&gt;"&amp;C7))+1))</f>
        <v/>
      </c>
    </row>
    <row r="8" spans="1:11" x14ac:dyDescent="0.25">
      <c r="B8" s="11"/>
      <c r="C8" s="12"/>
      <c r="D8" s="11"/>
      <c r="E8" s="11"/>
      <c r="F8" s="13" t="str">
        <f>IF($A8="","",ROUND(((B8*C8)/12),2))</f>
        <v/>
      </c>
      <c r="G8" s="14" t="str">
        <f>IF($A8="","",IFERROR(ROUNDUP(NPER((C8/12),-(D8+E8),B8),0),"Never"))</f>
        <v/>
      </c>
      <c r="H8" s="15" t="str">
        <f>IF($A8="","",IFERROR(EDATE(TODAY(),G8),""))</f>
        <v/>
      </c>
      <c r="I8" s="13" t="str">
        <f>IF($A8="","",IFERROR(ROUND(((G8*(D8+E8))-B8),0),""))</f>
        <v/>
      </c>
      <c r="J8" s="14" t="str">
        <f>IF($A8="","",(COUNTIF('Debts'!$B$2:$B$201,("&lt;"&amp;B8))+1))</f>
        <v/>
      </c>
      <c r="K8" s="14" t="str">
        <f>IF($A8="","",(COUNTIF('Debts'!$C$2:$C$201,("&gt;"&amp;C8))+1))</f>
        <v/>
      </c>
    </row>
    <row r="9" spans="1:11" x14ac:dyDescent="0.25">
      <c r="B9" s="11"/>
      <c r="C9" s="12"/>
      <c r="D9" s="11"/>
      <c r="E9" s="11"/>
      <c r="F9" s="13" t="str">
        <f>IF($A9="","",ROUND(((B9*C9)/12),2))</f>
        <v/>
      </c>
      <c r="G9" s="14" t="str">
        <f>IF($A9="","",IFERROR(ROUNDUP(NPER((C9/12),-(D9+E9),B9),0),"Never"))</f>
        <v/>
      </c>
      <c r="H9" s="15" t="str">
        <f>IF($A9="","",IFERROR(EDATE(TODAY(),G9),""))</f>
        <v/>
      </c>
      <c r="I9" s="13" t="str">
        <f>IF($A9="","",IFERROR(ROUND(((G9*(D9+E9))-B9),0),""))</f>
        <v/>
      </c>
      <c r="J9" s="14" t="str">
        <f>IF($A9="","",(COUNTIF('Debts'!$B$2:$B$201,("&lt;"&amp;B9))+1))</f>
        <v/>
      </c>
      <c r="K9" s="14" t="str">
        <f>IF($A9="","",(COUNTIF('Debts'!$C$2:$C$201,("&gt;"&amp;C9))+1))</f>
        <v/>
      </c>
    </row>
    <row r="10" spans="1:11" x14ac:dyDescent="0.25">
      <c r="B10" s="11"/>
      <c r="C10" s="12"/>
      <c r="D10" s="11"/>
      <c r="E10" s="11"/>
      <c r="F10" s="13" t="str">
        <f>IF($A10="","",ROUND(((B10*C10)/12),2))</f>
        <v/>
      </c>
      <c r="G10" s="14" t="str">
        <f>IF($A10="","",IFERROR(ROUNDUP(NPER((C10/12),-(D10+E10),B10),0),"Never"))</f>
        <v/>
      </c>
      <c r="H10" s="15" t="str">
        <f>IF($A10="","",IFERROR(EDATE(TODAY(),G10),""))</f>
        <v/>
      </c>
      <c r="I10" s="13" t="str">
        <f>IF($A10="","",IFERROR(ROUND(((G10*(D10+E10))-B10),0),""))</f>
        <v/>
      </c>
      <c r="J10" s="14" t="str">
        <f>IF($A10="","",(COUNTIF('Debts'!$B$2:$B$201,("&lt;"&amp;B10))+1))</f>
        <v/>
      </c>
      <c r="K10" s="14" t="str">
        <f>IF($A10="","",(COUNTIF('Debts'!$C$2:$C$201,("&gt;"&amp;C10))+1))</f>
        <v/>
      </c>
    </row>
    <row r="11" spans="1:11" x14ac:dyDescent="0.25">
      <c r="B11" s="11"/>
      <c r="C11" s="12"/>
      <c r="D11" s="11"/>
      <c r="E11" s="11"/>
      <c r="F11" s="13" t="str">
        <f>IF($A11="","",ROUND(((B11*C11)/12),2))</f>
        <v/>
      </c>
      <c r="G11" s="14" t="str">
        <f>IF($A11="","",IFERROR(ROUNDUP(NPER((C11/12),-(D11+E11),B11),0),"Never"))</f>
        <v/>
      </c>
      <c r="H11" s="15" t="str">
        <f>IF($A11="","",IFERROR(EDATE(TODAY(),G11),""))</f>
        <v/>
      </c>
      <c r="I11" s="13" t="str">
        <f>IF($A11="","",IFERROR(ROUND(((G11*(D11+E11))-B11),0),""))</f>
        <v/>
      </c>
      <c r="J11" s="14" t="str">
        <f>IF($A11="","",(COUNTIF('Debts'!$B$2:$B$201,("&lt;"&amp;B11))+1))</f>
        <v/>
      </c>
      <c r="K11" s="14" t="str">
        <f>IF($A11="","",(COUNTIF('Debts'!$C$2:$C$201,("&gt;"&amp;C11))+1))</f>
        <v/>
      </c>
    </row>
    <row r="12" spans="1:11" x14ac:dyDescent="0.25">
      <c r="B12" s="11"/>
      <c r="C12" s="12"/>
      <c r="D12" s="11"/>
      <c r="E12" s="11"/>
      <c r="F12" s="13" t="str">
        <f>IF($A12="","",ROUND(((B12*C12)/12),2))</f>
        <v/>
      </c>
      <c r="G12" s="14" t="str">
        <f>IF($A12="","",IFERROR(ROUNDUP(NPER((C12/12),-(D12+E12),B12),0),"Never"))</f>
        <v/>
      </c>
      <c r="H12" s="15" t="str">
        <f>IF($A12="","",IFERROR(EDATE(TODAY(),G12),""))</f>
        <v/>
      </c>
      <c r="I12" s="13" t="str">
        <f>IF($A12="","",IFERROR(ROUND(((G12*(D12+E12))-B12),0),""))</f>
        <v/>
      </c>
      <c r="J12" s="14" t="str">
        <f>IF($A12="","",(COUNTIF('Debts'!$B$2:$B$201,("&lt;"&amp;B12))+1))</f>
        <v/>
      </c>
      <c r="K12" s="14" t="str">
        <f>IF($A12="","",(COUNTIF('Debts'!$C$2:$C$201,("&gt;"&amp;C12))+1))</f>
        <v/>
      </c>
    </row>
    <row r="13" spans="1:11" x14ac:dyDescent="0.25">
      <c r="B13" s="11"/>
      <c r="C13" s="12"/>
      <c r="D13" s="11"/>
      <c r="E13" s="11"/>
      <c r="F13" s="13" t="str">
        <f>IF($A13="","",ROUND(((B13*C13)/12),2))</f>
        <v/>
      </c>
      <c r="G13" s="14" t="str">
        <f>IF($A13="","",IFERROR(ROUNDUP(NPER((C13/12),-(D13+E13),B13),0),"Never"))</f>
        <v/>
      </c>
      <c r="H13" s="15" t="str">
        <f>IF($A13="","",IFERROR(EDATE(TODAY(),G13),""))</f>
        <v/>
      </c>
      <c r="I13" s="13" t="str">
        <f>IF($A13="","",IFERROR(ROUND(((G13*(D13+E13))-B13),0),""))</f>
        <v/>
      </c>
      <c r="J13" s="14" t="str">
        <f>IF($A13="","",(COUNTIF('Debts'!$B$2:$B$201,("&lt;"&amp;B13))+1))</f>
        <v/>
      </c>
      <c r="K13" s="14" t="str">
        <f>IF($A13="","",(COUNTIF('Debts'!$C$2:$C$201,("&gt;"&amp;C13))+1))</f>
        <v/>
      </c>
    </row>
    <row r="14" spans="1:11" x14ac:dyDescent="0.25">
      <c r="B14" s="11"/>
      <c r="C14" s="12"/>
      <c r="D14" s="11"/>
      <c r="E14" s="11"/>
      <c r="F14" s="13" t="str">
        <f>IF($A14="","",ROUND(((B14*C14)/12),2))</f>
        <v/>
      </c>
      <c r="G14" s="14" t="str">
        <f>IF($A14="","",IFERROR(ROUNDUP(NPER((C14/12),-(D14+E14),B14),0),"Never"))</f>
        <v/>
      </c>
      <c r="H14" s="15" t="str">
        <f>IF($A14="","",IFERROR(EDATE(TODAY(),G14),""))</f>
        <v/>
      </c>
      <c r="I14" s="13" t="str">
        <f>IF($A14="","",IFERROR(ROUND(((G14*(D14+E14))-B14),0),""))</f>
        <v/>
      </c>
      <c r="J14" s="14" t="str">
        <f>IF($A14="","",(COUNTIF('Debts'!$B$2:$B$201,("&lt;"&amp;B14))+1))</f>
        <v/>
      </c>
      <c r="K14" s="14" t="str">
        <f>IF($A14="","",(COUNTIF('Debts'!$C$2:$C$201,("&gt;"&amp;C14))+1))</f>
        <v/>
      </c>
    </row>
    <row r="15" spans="1:11" x14ac:dyDescent="0.25">
      <c r="B15" s="11"/>
      <c r="C15" s="12"/>
      <c r="D15" s="11"/>
      <c r="E15" s="11"/>
      <c r="F15" s="13" t="str">
        <f>IF($A15="","",ROUND(((B15*C15)/12),2))</f>
        <v/>
      </c>
      <c r="G15" s="14" t="str">
        <f>IF($A15="","",IFERROR(ROUNDUP(NPER((C15/12),-(D15+E15),B15),0),"Never"))</f>
        <v/>
      </c>
      <c r="H15" s="15" t="str">
        <f>IF($A15="","",IFERROR(EDATE(TODAY(),G15),""))</f>
        <v/>
      </c>
      <c r="I15" s="13" t="str">
        <f>IF($A15="","",IFERROR(ROUND(((G15*(D15+E15))-B15),0),""))</f>
        <v/>
      </c>
      <c r="J15" s="14" t="str">
        <f>IF($A15="","",(COUNTIF('Debts'!$B$2:$B$201,("&lt;"&amp;B15))+1))</f>
        <v/>
      </c>
      <c r="K15" s="14" t="str">
        <f>IF($A15="","",(COUNTIF('Debts'!$C$2:$C$201,("&gt;"&amp;C15))+1))</f>
        <v/>
      </c>
    </row>
    <row r="16" spans="1:11" x14ac:dyDescent="0.25">
      <c r="B16" s="11"/>
      <c r="C16" s="12"/>
      <c r="D16" s="11"/>
      <c r="E16" s="11"/>
      <c r="F16" s="13" t="str">
        <f>IF($A16="","",ROUND(((B16*C16)/12),2))</f>
        <v/>
      </c>
      <c r="G16" s="14" t="str">
        <f>IF($A16="","",IFERROR(ROUNDUP(NPER((C16/12),-(D16+E16),B16),0),"Never"))</f>
        <v/>
      </c>
      <c r="H16" s="15" t="str">
        <f>IF($A16="","",IFERROR(EDATE(TODAY(),G16),""))</f>
        <v/>
      </c>
      <c r="I16" s="13" t="str">
        <f>IF($A16="","",IFERROR(ROUND(((G16*(D16+E16))-B16),0),""))</f>
        <v/>
      </c>
      <c r="J16" s="14" t="str">
        <f>IF($A16="","",(COUNTIF('Debts'!$B$2:$B$201,("&lt;"&amp;B16))+1))</f>
        <v/>
      </c>
      <c r="K16" s="14" t="str">
        <f>IF($A16="","",(COUNTIF('Debts'!$C$2:$C$201,("&gt;"&amp;C16))+1))</f>
        <v/>
      </c>
    </row>
    <row r="17" spans="1:11" x14ac:dyDescent="0.25">
      <c r="B17" s="11"/>
      <c r="C17" s="12"/>
      <c r="D17" s="11"/>
      <c r="E17" s="11"/>
      <c r="F17" s="13" t="str">
        <f>IF($A17="","",ROUND(((B17*C17)/12),2))</f>
        <v/>
      </c>
      <c r="G17" s="14" t="str">
        <f>IF($A17="","",IFERROR(ROUNDUP(NPER((C17/12),-(D17+E17),B17),0),"Never"))</f>
        <v/>
      </c>
      <c r="H17" s="15" t="str">
        <f>IF($A17="","",IFERROR(EDATE(TODAY(),G17),""))</f>
        <v/>
      </c>
      <c r="I17" s="13" t="str">
        <f>IF($A17="","",IFERROR(ROUND(((G17*(D17+E17))-B17),0),""))</f>
        <v/>
      </c>
      <c r="J17" s="14" t="str">
        <f>IF($A17="","",(COUNTIF('Debts'!$B$2:$B$201,("&lt;"&amp;B17))+1))</f>
        <v/>
      </c>
      <c r="K17" s="14" t="str">
        <f>IF($A17="","",(COUNTIF('Debts'!$C$2:$C$201,("&gt;"&amp;C17))+1))</f>
        <v/>
      </c>
    </row>
    <row r="18" spans="1:11" x14ac:dyDescent="0.25">
      <c r="B18" s="11"/>
      <c r="C18" s="12"/>
      <c r="D18" s="11"/>
      <c r="E18" s="11"/>
      <c r="F18" s="13" t="str">
        <f>IF($A18="","",ROUND(((B18*C18)/12),2))</f>
        <v/>
      </c>
      <c r="G18" s="14" t="str">
        <f>IF($A18="","",IFERROR(ROUNDUP(NPER((C18/12),-(D18+E18),B18),0),"Never"))</f>
        <v/>
      </c>
      <c r="H18" s="15" t="str">
        <f>IF($A18="","",IFERROR(EDATE(TODAY(),G18),""))</f>
        <v/>
      </c>
      <c r="I18" s="13" t="str">
        <f>IF($A18="","",IFERROR(ROUND(((G18*(D18+E18))-B18),0),""))</f>
        <v/>
      </c>
      <c r="J18" s="14" t="str">
        <f>IF($A18="","",(COUNTIF('Debts'!$B$2:$B$201,("&lt;"&amp;B18))+1))</f>
        <v/>
      </c>
      <c r="K18" s="14" t="str">
        <f>IF($A18="","",(COUNTIF('Debts'!$C$2:$C$201,("&gt;"&amp;C18))+1))</f>
        <v/>
      </c>
    </row>
    <row r="19" spans="1:11" x14ac:dyDescent="0.25">
      <c r="B19" s="11"/>
      <c r="C19" s="12"/>
      <c r="D19" s="11"/>
      <c r="E19" s="11"/>
      <c r="F19" s="13" t="str">
        <f>IF($A19="","",ROUND(((B19*C19)/12),2))</f>
        <v/>
      </c>
      <c r="G19" s="14" t="str">
        <f>IF($A19="","",IFERROR(ROUNDUP(NPER((C19/12),-(D19+E19),B19),0),"Never"))</f>
        <v/>
      </c>
      <c r="H19" s="15" t="str">
        <f>IF($A19="","",IFERROR(EDATE(TODAY(),G19),""))</f>
        <v/>
      </c>
      <c r="I19" s="13" t="str">
        <f>IF($A19="","",IFERROR(ROUND(((G19*(D19+E19))-B19),0),""))</f>
        <v/>
      </c>
      <c r="J19" s="14" t="str">
        <f>IF($A19="","",(COUNTIF('Debts'!$B$2:$B$201,("&lt;"&amp;B19))+1))</f>
        <v/>
      </c>
      <c r="K19" s="14" t="str">
        <f>IF($A19="","",(COUNTIF('Debts'!$C$2:$C$201,("&gt;"&amp;C19))+1))</f>
        <v/>
      </c>
    </row>
    <row r="20" spans="1:11" x14ac:dyDescent="0.25">
      <c r="B20" s="11"/>
      <c r="C20" s="12"/>
      <c r="D20" s="11"/>
      <c r="E20" s="11"/>
      <c r="F20" s="13" t="str">
        <f>IF($A20="","",ROUND(((B20*C20)/12),2))</f>
        <v/>
      </c>
      <c r="G20" s="14" t="str">
        <f>IF($A20="","",IFERROR(ROUNDUP(NPER((C20/12),-(D20+E20),B20),0),"Never"))</f>
        <v/>
      </c>
      <c r="H20" s="15" t="str">
        <f>IF($A20="","",IFERROR(EDATE(TODAY(),G20),""))</f>
        <v/>
      </c>
      <c r="I20" s="13" t="str">
        <f>IF($A20="","",IFERROR(ROUND(((G20*(D20+E20))-B20),0),""))</f>
        <v/>
      </c>
      <c r="J20" s="14" t="str">
        <f>IF($A20="","",(COUNTIF('Debts'!$B$2:$B$201,("&lt;"&amp;B20))+1))</f>
        <v/>
      </c>
      <c r="K20" s="14" t="str">
        <f>IF($A20="","",(COUNTIF('Debts'!$C$2:$C$201,("&gt;"&amp;C20))+1))</f>
        <v/>
      </c>
    </row>
    <row r="21" spans="1:11" x14ac:dyDescent="0.25">
      <c r="B21" s="11"/>
      <c r="C21" s="12"/>
      <c r="D21" s="11"/>
      <c r="E21" s="11"/>
      <c r="F21" s="13" t="str">
        <f>IF($A21="","",ROUND(((B21*C21)/12),2))</f>
        <v/>
      </c>
      <c r="G21" s="14" t="str">
        <f>IF($A21="","",IFERROR(ROUNDUP(NPER((C21/12),-(D21+E21),B21),0),"Never"))</f>
        <v/>
      </c>
      <c r="H21" s="15" t="str">
        <f>IF($A21="","",IFERROR(EDATE(TODAY(),G21),""))</f>
        <v/>
      </c>
      <c r="I21" s="13" t="str">
        <f>IF($A21="","",IFERROR(ROUND(((G21*(D21+E21))-B21),0),""))</f>
        <v/>
      </c>
      <c r="J21" s="14" t="str">
        <f>IF($A21="","",(COUNTIF('Debts'!$B$2:$B$201,("&lt;"&amp;B21))+1))</f>
        <v/>
      </c>
      <c r="K21" s="14" t="str">
        <f>IF($A21="","",(COUNTIF('Debts'!$C$2:$C$201,("&gt;"&amp;C21))+1))</f>
        <v/>
      </c>
    </row>
    <row r="22" spans="1:11" x14ac:dyDescent="0.25">
      <c r="B22" s="11"/>
      <c r="C22" s="12"/>
      <c r="D22" s="11"/>
      <c r="E22" s="11"/>
      <c r="F22" s="13" t="str">
        <f>IF($A22="","",ROUND(((B22*C22)/12),2))</f>
        <v/>
      </c>
      <c r="G22" s="14" t="str">
        <f>IF($A22="","",IFERROR(ROUNDUP(NPER((C22/12),-(D22+E22),B22),0),"Never"))</f>
        <v/>
      </c>
      <c r="H22" s="15" t="str">
        <f>IF($A22="","",IFERROR(EDATE(TODAY(),G22),""))</f>
        <v/>
      </c>
      <c r="I22" s="13" t="str">
        <f>IF($A22="","",IFERROR(ROUND(((G22*(D22+E22))-B22),0),""))</f>
        <v/>
      </c>
      <c r="J22" s="14" t="str">
        <f>IF($A22="","",(COUNTIF('Debts'!$B$2:$B$201,("&lt;"&amp;B22))+1))</f>
        <v/>
      </c>
      <c r="K22" s="14" t="str">
        <f>IF($A22="","",(COUNTIF('Debts'!$C$2:$C$201,("&gt;"&amp;C22))+1))</f>
        <v/>
      </c>
    </row>
    <row r="23" spans="1:11" x14ac:dyDescent="0.25">
      <c r="B23" s="11"/>
      <c r="C23" s="12"/>
      <c r="D23" s="11"/>
      <c r="E23" s="11"/>
      <c r="F23" s="13" t="str">
        <f>IF($A23="","",ROUND(((B23*C23)/12),2))</f>
        <v/>
      </c>
      <c r="G23" s="14" t="str">
        <f>IF($A23="","",IFERROR(ROUNDUP(NPER((C23/12),-(D23+E23),B23),0),"Never"))</f>
        <v/>
      </c>
      <c r="H23" s="15" t="str">
        <f>IF($A23="","",IFERROR(EDATE(TODAY(),G23),""))</f>
        <v/>
      </c>
      <c r="I23" s="13" t="str">
        <f>IF($A23="","",IFERROR(ROUND(((G23*(D23+E23))-B23),0),""))</f>
        <v/>
      </c>
      <c r="J23" s="14" t="str">
        <f>IF($A23="","",(COUNTIF('Debts'!$B$2:$B$201,("&lt;"&amp;B23))+1))</f>
        <v/>
      </c>
      <c r="K23" s="14" t="str">
        <f>IF($A23="","",(COUNTIF('Debts'!$C$2:$C$201,("&gt;"&amp;C23))+1))</f>
        <v/>
      </c>
    </row>
    <row r="24" spans="1:11" x14ac:dyDescent="0.25">
      <c r="B24" s="11"/>
      <c r="C24" s="12"/>
      <c r="D24" s="11"/>
      <c r="E24" s="11"/>
      <c r="F24" s="13" t="str">
        <f>IF($A24="","",ROUND(((B24*C24)/12),2))</f>
        <v/>
      </c>
      <c r="G24" s="14" t="str">
        <f>IF($A24="","",IFERROR(ROUNDUP(NPER((C24/12),-(D24+E24),B24),0),"Never"))</f>
        <v/>
      </c>
      <c r="H24" s="15" t="str">
        <f>IF($A24="","",IFERROR(EDATE(TODAY(),G24),""))</f>
        <v/>
      </c>
      <c r="I24" s="13" t="str">
        <f>IF($A24="","",IFERROR(ROUND(((G24*(D24+E24))-B24),0),""))</f>
        <v/>
      </c>
      <c r="J24" s="14" t="str">
        <f>IF($A24="","",(COUNTIF('Debts'!$B$2:$B$201,("&lt;"&amp;B24))+1))</f>
        <v/>
      </c>
      <c r="K24" s="14" t="str">
        <f>IF($A24="","",(COUNTIF('Debts'!$C$2:$C$201,("&gt;"&amp;C24))+1))</f>
        <v/>
      </c>
    </row>
    <row r="25" spans="1:11" x14ac:dyDescent="0.25">
      <c r="B25" s="11"/>
      <c r="C25" s="12"/>
      <c r="D25" s="11"/>
      <c r="E25" s="11"/>
      <c r="F25" s="13" t="str">
        <f>IF($A25="","",ROUND(((B25*C25)/12),2))</f>
        <v/>
      </c>
      <c r="G25" s="14" t="str">
        <f>IF($A25="","",IFERROR(ROUNDUP(NPER((C25/12),-(D25+E25),B25),0),"Never"))</f>
        <v/>
      </c>
      <c r="H25" s="15" t="str">
        <f>IF($A25="","",IFERROR(EDATE(TODAY(),G25),""))</f>
        <v/>
      </c>
      <c r="I25" s="13" t="str">
        <f>IF($A25="","",IFERROR(ROUND(((G25*(D25+E25))-B25),0),""))</f>
        <v/>
      </c>
      <c r="J25" s="14" t="str">
        <f>IF($A25="","",(COUNTIF('Debts'!$B$2:$B$201,("&lt;"&amp;B25))+1))</f>
        <v/>
      </c>
      <c r="K25" s="14" t="str">
        <f>IF($A25="","",(COUNTIF('Debts'!$C$2:$C$201,("&gt;"&amp;C25))+1))</f>
        <v/>
      </c>
    </row>
    <row r="26" spans="1:11" x14ac:dyDescent="0.25">
      <c r="B26" s="11"/>
      <c r="C26" s="12"/>
      <c r="D26" s="11"/>
      <c r="E26" s="11"/>
      <c r="F26" s="13" t="str">
        <f>IF($A26="","",ROUND(((B26*C26)/12),2))</f>
        <v/>
      </c>
      <c r="G26" s="14" t="str">
        <f>IF($A26="","",IFERROR(ROUNDUP(NPER((C26/12),-(D26+E26),B26),0),"Never"))</f>
        <v/>
      </c>
      <c r="H26" s="15" t="str">
        <f>IF($A26="","",IFERROR(EDATE(TODAY(),G26),""))</f>
        <v/>
      </c>
      <c r="I26" s="13" t="str">
        <f>IF($A26="","",IFERROR(ROUND(((G26*(D26+E26))-B26),0),""))</f>
        <v/>
      </c>
      <c r="J26" s="14" t="str">
        <f>IF($A26="","",(COUNTIF('Debts'!$B$2:$B$201,("&lt;"&amp;B26))+1))</f>
        <v/>
      </c>
      <c r="K26" s="14" t="str">
        <f>IF($A26="","",(COUNTIF('Debts'!$C$2:$C$201,("&gt;"&amp;C26))+1))</f>
        <v/>
      </c>
    </row>
    <row r="27" spans="1:11" x14ac:dyDescent="0.25">
      <c r="B27" s="11"/>
      <c r="C27" s="12"/>
      <c r="D27" s="11"/>
      <c r="E27" s="11"/>
      <c r="F27" s="13" t="str">
        <f>IF($A27="","",ROUND(((B27*C27)/12),2))</f>
        <v/>
      </c>
      <c r="G27" s="14" t="str">
        <f>IF($A27="","",IFERROR(ROUNDUP(NPER((C27/12),-(D27+E27),B27),0),"Never"))</f>
        <v/>
      </c>
      <c r="H27" s="15" t="str">
        <f>IF($A27="","",IFERROR(EDATE(TODAY(),G27),""))</f>
        <v/>
      </c>
      <c r="I27" s="13" t="str">
        <f>IF($A27="","",IFERROR(ROUND(((G27*(D27+E27))-B27),0),""))</f>
        <v/>
      </c>
      <c r="J27" s="14" t="str">
        <f>IF($A27="","",(COUNTIF('Debts'!$B$2:$B$201,("&lt;"&amp;B27))+1))</f>
        <v/>
      </c>
      <c r="K27" s="14" t="str">
        <f>IF($A27="","",(COUNTIF('Debts'!$C$2:$C$201,("&gt;"&amp;C27))+1))</f>
        <v/>
      </c>
    </row>
    <row r="28" spans="1:11" x14ac:dyDescent="0.25">
      <c r="B28" s="11"/>
      <c r="C28" s="12"/>
      <c r="D28" s="11"/>
      <c r="E28" s="11"/>
      <c r="F28" s="13" t="str">
        <f>IF($A28="","",ROUND(((B28*C28)/12),2))</f>
        <v/>
      </c>
      <c r="G28" s="14" t="str">
        <f>IF($A28="","",IFERROR(ROUNDUP(NPER((C28/12),-(D28+E28),B28),0),"Never"))</f>
        <v/>
      </c>
      <c r="H28" s="15" t="str">
        <f>IF($A28="","",IFERROR(EDATE(TODAY(),G28),""))</f>
        <v/>
      </c>
      <c r="I28" s="13" t="str">
        <f>IF($A28="","",IFERROR(ROUND(((G28*(D28+E28))-B28),0),""))</f>
        <v/>
      </c>
      <c r="J28" s="14" t="str">
        <f>IF($A28="","",(COUNTIF('Debts'!$B$2:$B$201,("&lt;"&amp;B28))+1))</f>
        <v/>
      </c>
      <c r="K28" s="14" t="str">
        <f>IF($A28="","",(COUNTIF('Debts'!$C$2:$C$201,("&gt;"&amp;C28))+1))</f>
        <v/>
      </c>
    </row>
    <row r="29" spans="1:11" x14ac:dyDescent="0.25">
      <c r="B29" s="11"/>
      <c r="C29" s="12"/>
      <c r="D29" s="11"/>
      <c r="E29" s="11"/>
      <c r="F29" s="13" t="str">
        <f>IF($A29="","",ROUND(((B29*C29)/12),2))</f>
        <v/>
      </c>
      <c r="G29" s="14" t="str">
        <f>IF($A29="","",IFERROR(ROUNDUP(NPER((C29/12),-(D29+E29),B29),0),"Never"))</f>
        <v/>
      </c>
      <c r="H29" s="15" t="str">
        <f>IF($A29="","",IFERROR(EDATE(TODAY(),G29),""))</f>
        <v/>
      </c>
      <c r="I29" s="13" t="str">
        <f>IF($A29="","",IFERROR(ROUND(((G29*(D29+E29))-B29),0),""))</f>
        <v/>
      </c>
      <c r="J29" s="14" t="str">
        <f>IF($A29="","",(COUNTIF('Debts'!$B$2:$B$201,("&lt;"&amp;B29))+1))</f>
        <v/>
      </c>
      <c r="K29" s="14" t="str">
        <f>IF($A29="","",(COUNTIF('Debts'!$C$2:$C$201,("&gt;"&amp;C29))+1))</f>
        <v/>
      </c>
    </row>
    <row r="30" spans="1:11" x14ac:dyDescent="0.25">
      <c r="B30" s="11"/>
      <c r="C30" s="12"/>
      <c r="D30" s="11"/>
      <c r="E30" s="11"/>
      <c r="F30" s="13" t="str">
        <f>IF($A30="","",ROUND(((B30*C30)/12),2))</f>
        <v/>
      </c>
      <c r="G30" s="14" t="str">
        <f>IF($A30="","",IFERROR(ROUNDUP(NPER((C30/12),-(D30+E30),B30),0),"Never"))</f>
        <v/>
      </c>
      <c r="H30" s="15" t="str">
        <f>IF($A30="","",IFERROR(EDATE(TODAY(),G30),""))</f>
        <v/>
      </c>
      <c r="I30" s="13" t="str">
        <f>IF($A30="","",IFERROR(ROUND(((G30*(D30+E30))-B30),0),""))</f>
        <v/>
      </c>
      <c r="J30" s="14" t="str">
        <f>IF($A30="","",(COUNTIF('Debts'!$B$2:$B$201,("&lt;"&amp;B30))+1))</f>
        <v/>
      </c>
      <c r="K30" s="14" t="str">
        <f>IF($A30="","",(COUNTIF('Debts'!$C$2:$C$201,("&gt;"&amp;C30))+1))</f>
        <v/>
      </c>
    </row>
    <row r="31" spans="1:11" x14ac:dyDescent="0.25">
      <c r="B31" s="11"/>
      <c r="C31" s="12"/>
      <c r="D31" s="11"/>
      <c r="E31" s="11"/>
      <c r="F31" s="13" t="str">
        <f>IF($A31="","",ROUND(((B31*C31)/12),2))</f>
        <v/>
      </c>
      <c r="G31" s="14" t="str">
        <f>IF($A31="","",IFERROR(ROUNDUP(NPER((C31/12),-(D31+E31),B31),0),"Never"))</f>
        <v/>
      </c>
      <c r="H31" s="15" t="str">
        <f>IF($A31="","",IFERROR(EDATE(TODAY(),G31),""))</f>
        <v/>
      </c>
      <c r="I31" s="13" t="str">
        <f>IF($A31="","",IFERROR(ROUND(((G31*(D31+E31))-B31),0),""))</f>
        <v/>
      </c>
      <c r="J31" s="14" t="str">
        <f>IF($A31="","",(COUNTIF('Debts'!$B$2:$B$201,("&lt;"&amp;B31))+1))</f>
        <v/>
      </c>
      <c r="K31" s="14" t="str">
        <f>IF($A31="","",(COUNTIF('Debts'!$C$2:$C$201,("&gt;"&amp;C31))+1))</f>
        <v/>
      </c>
    </row>
    <row r="32" spans="1:11" x14ac:dyDescent="0.25">
      <c r="B32" s="11"/>
      <c r="C32" s="12"/>
      <c r="D32" s="11"/>
      <c r="E32" s="11"/>
      <c r="F32" s="13" t="str">
        <f>IF($A32="","",ROUND(((B32*C32)/12),2))</f>
        <v/>
      </c>
      <c r="G32" s="14" t="str">
        <f>IF($A32="","",IFERROR(ROUNDUP(NPER((C32/12),-(D32+E32),B32),0),"Never"))</f>
        <v/>
      </c>
      <c r="H32" s="15" t="str">
        <f>IF($A32="","",IFERROR(EDATE(TODAY(),G32),""))</f>
        <v/>
      </c>
      <c r="I32" s="13" t="str">
        <f>IF($A32="","",IFERROR(ROUND(((G32*(D32+E32))-B32),0),""))</f>
        <v/>
      </c>
      <c r="J32" s="14" t="str">
        <f>IF($A32="","",(COUNTIF('Debts'!$B$2:$B$201,("&lt;"&amp;B32))+1))</f>
        <v/>
      </c>
      <c r="K32" s="14" t="str">
        <f>IF($A32="","",(COUNTIF('Debts'!$C$2:$C$201,("&gt;"&amp;C32))+1))</f>
        <v/>
      </c>
    </row>
    <row r="33" spans="1:11" x14ac:dyDescent="0.25">
      <c r="B33" s="11"/>
      <c r="C33" s="12"/>
      <c r="D33" s="11"/>
      <c r="E33" s="11"/>
      <c r="F33" s="13" t="str">
        <f>IF($A33="","",ROUND(((B33*C33)/12),2))</f>
        <v/>
      </c>
      <c r="G33" s="14" t="str">
        <f>IF($A33="","",IFERROR(ROUNDUP(NPER((C33/12),-(D33+E33),B33),0),"Never"))</f>
        <v/>
      </c>
      <c r="H33" s="15" t="str">
        <f>IF($A33="","",IFERROR(EDATE(TODAY(),G33),""))</f>
        <v/>
      </c>
      <c r="I33" s="13" t="str">
        <f>IF($A33="","",IFERROR(ROUND(((G33*(D33+E33))-B33),0),""))</f>
        <v/>
      </c>
      <c r="J33" s="14" t="str">
        <f>IF($A33="","",(COUNTIF('Debts'!$B$2:$B$201,("&lt;"&amp;B33))+1))</f>
        <v/>
      </c>
      <c r="K33" s="14" t="str">
        <f>IF($A33="","",(COUNTIF('Debts'!$C$2:$C$201,("&gt;"&amp;C33))+1))</f>
        <v/>
      </c>
    </row>
    <row r="34" spans="1:11" x14ac:dyDescent="0.25">
      <c r="B34" s="11"/>
      <c r="C34" s="12"/>
      <c r="D34" s="11"/>
      <c r="E34" s="11"/>
      <c r="F34" s="13" t="str">
        <f>IF($A34="","",ROUND(((B34*C34)/12),2))</f>
        <v/>
      </c>
      <c r="G34" s="14" t="str">
        <f>IF($A34="","",IFERROR(ROUNDUP(NPER((C34/12),-(D34+E34),B34),0),"Never"))</f>
        <v/>
      </c>
      <c r="H34" s="15" t="str">
        <f>IF($A34="","",IFERROR(EDATE(TODAY(),G34),""))</f>
        <v/>
      </c>
      <c r="I34" s="13" t="str">
        <f>IF($A34="","",IFERROR(ROUND(((G34*(D34+E34))-B34),0),""))</f>
        <v/>
      </c>
      <c r="J34" s="14" t="str">
        <f>IF($A34="","",(COUNTIF('Debts'!$B$2:$B$201,("&lt;"&amp;B34))+1))</f>
        <v/>
      </c>
      <c r="K34" s="14" t="str">
        <f>IF($A34="","",(COUNTIF('Debts'!$C$2:$C$201,("&gt;"&amp;C34))+1))</f>
        <v/>
      </c>
    </row>
    <row r="35" spans="1:11" x14ac:dyDescent="0.25">
      <c r="B35" s="11"/>
      <c r="C35" s="12"/>
      <c r="D35" s="11"/>
      <c r="E35" s="11"/>
      <c r="F35" s="13" t="str">
        <f>IF($A35="","",ROUND(((B35*C35)/12),2))</f>
        <v/>
      </c>
      <c r="G35" s="14" t="str">
        <f>IF($A35="","",IFERROR(ROUNDUP(NPER((C35/12),-(D35+E35),B35),0),"Never"))</f>
        <v/>
      </c>
      <c r="H35" s="15" t="str">
        <f>IF($A35="","",IFERROR(EDATE(TODAY(),G35),""))</f>
        <v/>
      </c>
      <c r="I35" s="13" t="str">
        <f>IF($A35="","",IFERROR(ROUND(((G35*(D35+E35))-B35),0),""))</f>
        <v/>
      </c>
      <c r="J35" s="14" t="str">
        <f>IF($A35="","",(COUNTIF('Debts'!$B$2:$B$201,("&lt;"&amp;B35))+1))</f>
        <v/>
      </c>
      <c r="K35" s="14" t="str">
        <f>IF($A35="","",(COUNTIF('Debts'!$C$2:$C$201,("&gt;"&amp;C35))+1))</f>
        <v/>
      </c>
    </row>
    <row r="36" spans="1:11" x14ac:dyDescent="0.25">
      <c r="B36" s="11"/>
      <c r="C36" s="12"/>
      <c r="D36" s="11"/>
      <c r="E36" s="11"/>
      <c r="F36" s="13" t="str">
        <f>IF($A36="","",ROUND(((B36*C36)/12),2))</f>
        <v/>
      </c>
      <c r="G36" s="14" t="str">
        <f>IF($A36="","",IFERROR(ROUNDUP(NPER((C36/12),-(D36+E36),B36),0),"Never"))</f>
        <v/>
      </c>
      <c r="H36" s="15" t="str">
        <f>IF($A36="","",IFERROR(EDATE(TODAY(),G36),""))</f>
        <v/>
      </c>
      <c r="I36" s="13" t="str">
        <f>IF($A36="","",IFERROR(ROUND(((G36*(D36+E36))-B36),0),""))</f>
        <v/>
      </c>
      <c r="J36" s="14" t="str">
        <f>IF($A36="","",(COUNTIF('Debts'!$B$2:$B$201,("&lt;"&amp;B36))+1))</f>
        <v/>
      </c>
      <c r="K36" s="14" t="str">
        <f>IF($A36="","",(COUNTIF('Debts'!$C$2:$C$201,("&gt;"&amp;C36))+1))</f>
        <v/>
      </c>
    </row>
    <row r="37" spans="1:11" x14ac:dyDescent="0.25">
      <c r="B37" s="11"/>
      <c r="C37" s="12"/>
      <c r="D37" s="11"/>
      <c r="E37" s="11"/>
      <c r="F37" s="13" t="str">
        <f>IF($A37="","",ROUND(((B37*C37)/12),2))</f>
        <v/>
      </c>
      <c r="G37" s="14" t="str">
        <f>IF($A37="","",IFERROR(ROUNDUP(NPER((C37/12),-(D37+E37),B37),0),"Never"))</f>
        <v/>
      </c>
      <c r="H37" s="15" t="str">
        <f>IF($A37="","",IFERROR(EDATE(TODAY(),G37),""))</f>
        <v/>
      </c>
      <c r="I37" s="13" t="str">
        <f>IF($A37="","",IFERROR(ROUND(((G37*(D37+E37))-B37),0),""))</f>
        <v/>
      </c>
      <c r="J37" s="14" t="str">
        <f>IF($A37="","",(COUNTIF('Debts'!$B$2:$B$201,("&lt;"&amp;B37))+1))</f>
        <v/>
      </c>
      <c r="K37" s="14" t="str">
        <f>IF($A37="","",(COUNTIF('Debts'!$C$2:$C$201,("&gt;"&amp;C37))+1))</f>
        <v/>
      </c>
    </row>
    <row r="38" spans="1:11" x14ac:dyDescent="0.25">
      <c r="B38" s="11"/>
      <c r="C38" s="12"/>
      <c r="D38" s="11"/>
      <c r="E38" s="11"/>
      <c r="F38" s="13" t="str">
        <f>IF($A38="","",ROUND(((B38*C38)/12),2))</f>
        <v/>
      </c>
      <c r="G38" s="14" t="str">
        <f>IF($A38="","",IFERROR(ROUNDUP(NPER((C38/12),-(D38+E38),B38),0),"Never"))</f>
        <v/>
      </c>
      <c r="H38" s="15" t="str">
        <f>IF($A38="","",IFERROR(EDATE(TODAY(),G38),""))</f>
        <v/>
      </c>
      <c r="I38" s="13" t="str">
        <f>IF($A38="","",IFERROR(ROUND(((G38*(D38+E38))-B38),0),""))</f>
        <v/>
      </c>
      <c r="J38" s="14" t="str">
        <f>IF($A38="","",(COUNTIF('Debts'!$B$2:$B$201,("&lt;"&amp;B38))+1))</f>
        <v/>
      </c>
      <c r="K38" s="14" t="str">
        <f>IF($A38="","",(COUNTIF('Debts'!$C$2:$C$201,("&gt;"&amp;C38))+1))</f>
        <v/>
      </c>
    </row>
    <row r="39" spans="1:11" x14ac:dyDescent="0.25">
      <c r="B39" s="11"/>
      <c r="C39" s="12"/>
      <c r="D39" s="11"/>
      <c r="E39" s="11"/>
      <c r="F39" s="13" t="str">
        <f>IF($A39="","",ROUND(((B39*C39)/12),2))</f>
        <v/>
      </c>
      <c r="G39" s="14" t="str">
        <f>IF($A39="","",IFERROR(ROUNDUP(NPER((C39/12),-(D39+E39),B39),0),"Never"))</f>
        <v/>
      </c>
      <c r="H39" s="15" t="str">
        <f>IF($A39="","",IFERROR(EDATE(TODAY(),G39),""))</f>
        <v/>
      </c>
      <c r="I39" s="13" t="str">
        <f>IF($A39="","",IFERROR(ROUND(((G39*(D39+E39))-B39),0),""))</f>
        <v/>
      </c>
      <c r="J39" s="14" t="str">
        <f>IF($A39="","",(COUNTIF('Debts'!$B$2:$B$201,("&lt;"&amp;B39))+1))</f>
        <v/>
      </c>
      <c r="K39" s="14" t="str">
        <f>IF($A39="","",(COUNTIF('Debts'!$C$2:$C$201,("&gt;"&amp;C39))+1))</f>
        <v/>
      </c>
    </row>
    <row r="40" spans="1:11" x14ac:dyDescent="0.25">
      <c r="B40" s="11"/>
      <c r="C40" s="12"/>
      <c r="D40" s="11"/>
      <c r="E40" s="11"/>
      <c r="F40" s="13" t="str">
        <f>IF($A40="","",ROUND(((B40*C40)/12),2))</f>
        <v/>
      </c>
      <c r="G40" s="14" t="str">
        <f>IF($A40="","",IFERROR(ROUNDUP(NPER((C40/12),-(D40+E40),B40),0),"Never"))</f>
        <v/>
      </c>
      <c r="H40" s="15" t="str">
        <f>IF($A40="","",IFERROR(EDATE(TODAY(),G40),""))</f>
        <v/>
      </c>
      <c r="I40" s="13" t="str">
        <f>IF($A40="","",IFERROR(ROUND(((G40*(D40+E40))-B40),0),""))</f>
        <v/>
      </c>
      <c r="J40" s="14" t="str">
        <f>IF($A40="","",(COUNTIF('Debts'!$B$2:$B$201,("&lt;"&amp;B40))+1))</f>
        <v/>
      </c>
      <c r="K40" s="14" t="str">
        <f>IF($A40="","",(COUNTIF('Debts'!$C$2:$C$201,("&gt;"&amp;C40))+1))</f>
        <v/>
      </c>
    </row>
    <row r="41" spans="1:11" x14ac:dyDescent="0.25">
      <c r="B41" s="11"/>
      <c r="C41" s="12"/>
      <c r="D41" s="11"/>
      <c r="E41" s="11"/>
      <c r="F41" s="13" t="str">
        <f>IF($A41="","",ROUND(((B41*C41)/12),2))</f>
        <v/>
      </c>
      <c r="G41" s="14" t="str">
        <f>IF($A41="","",IFERROR(ROUNDUP(NPER((C41/12),-(D41+E41),B41),0),"Never"))</f>
        <v/>
      </c>
      <c r="H41" s="15" t="str">
        <f>IF($A41="","",IFERROR(EDATE(TODAY(),G41),""))</f>
        <v/>
      </c>
      <c r="I41" s="13" t="str">
        <f>IF($A41="","",IFERROR(ROUND(((G41*(D41+E41))-B41),0),""))</f>
        <v/>
      </c>
      <c r="J41" s="14" t="str">
        <f>IF($A41="","",(COUNTIF('Debts'!$B$2:$B$201,("&lt;"&amp;B41))+1))</f>
        <v/>
      </c>
      <c r="K41" s="14" t="str">
        <f>IF($A41="","",(COUNTIF('Debts'!$C$2:$C$201,("&gt;"&amp;C41))+1))</f>
        <v/>
      </c>
    </row>
    <row r="42" spans="1:11" x14ac:dyDescent="0.25">
      <c r="B42" s="11"/>
      <c r="C42" s="12"/>
      <c r="D42" s="11"/>
      <c r="E42" s="11"/>
      <c r="F42" s="13" t="str">
        <f>IF($A42="","",ROUND(((B42*C42)/12),2))</f>
        <v/>
      </c>
      <c r="G42" s="14" t="str">
        <f>IF($A42="","",IFERROR(ROUNDUP(NPER((C42/12),-(D42+E42),B42),0),"Never"))</f>
        <v/>
      </c>
      <c r="H42" s="15" t="str">
        <f>IF($A42="","",IFERROR(EDATE(TODAY(),G42),""))</f>
        <v/>
      </c>
      <c r="I42" s="13" t="str">
        <f>IF($A42="","",IFERROR(ROUND(((G42*(D42+E42))-B42),0),""))</f>
        <v/>
      </c>
      <c r="J42" s="14" t="str">
        <f>IF($A42="","",(COUNTIF('Debts'!$B$2:$B$201,("&lt;"&amp;B42))+1))</f>
        <v/>
      </c>
      <c r="K42" s="14" t="str">
        <f>IF($A42="","",(COUNTIF('Debts'!$C$2:$C$201,("&gt;"&amp;C42))+1))</f>
        <v/>
      </c>
    </row>
    <row r="43" spans="1:11" x14ac:dyDescent="0.25">
      <c r="B43" s="11"/>
      <c r="C43" s="12"/>
      <c r="D43" s="11"/>
      <c r="E43" s="11"/>
      <c r="F43" s="13" t="str">
        <f>IF($A43="","",ROUND(((B43*C43)/12),2))</f>
        <v/>
      </c>
      <c r="G43" s="14" t="str">
        <f>IF($A43="","",IFERROR(ROUNDUP(NPER((C43/12),-(D43+E43),B43),0),"Never"))</f>
        <v/>
      </c>
      <c r="H43" s="15" t="str">
        <f>IF($A43="","",IFERROR(EDATE(TODAY(),G43),""))</f>
        <v/>
      </c>
      <c r="I43" s="13" t="str">
        <f>IF($A43="","",IFERROR(ROUND(((G43*(D43+E43))-B43),0),""))</f>
        <v/>
      </c>
      <c r="J43" s="14" t="str">
        <f>IF($A43="","",(COUNTIF('Debts'!$B$2:$B$201,("&lt;"&amp;B43))+1))</f>
        <v/>
      </c>
      <c r="K43" s="14" t="str">
        <f>IF($A43="","",(COUNTIF('Debts'!$C$2:$C$201,("&gt;"&amp;C43))+1))</f>
        <v/>
      </c>
    </row>
    <row r="44" spans="1:11" x14ac:dyDescent="0.25">
      <c r="B44" s="11"/>
      <c r="C44" s="12"/>
      <c r="D44" s="11"/>
      <c r="E44" s="11"/>
      <c r="F44" s="13" t="str">
        <f>IF($A44="","",ROUND(((B44*C44)/12),2))</f>
        <v/>
      </c>
      <c r="G44" s="14" t="str">
        <f>IF($A44="","",IFERROR(ROUNDUP(NPER((C44/12),-(D44+E44),B44),0),"Never"))</f>
        <v/>
      </c>
      <c r="H44" s="15" t="str">
        <f>IF($A44="","",IFERROR(EDATE(TODAY(),G44),""))</f>
        <v/>
      </c>
      <c r="I44" s="13" t="str">
        <f>IF($A44="","",IFERROR(ROUND(((G44*(D44+E44))-B44),0),""))</f>
        <v/>
      </c>
      <c r="J44" s="14" t="str">
        <f>IF($A44="","",(COUNTIF('Debts'!$B$2:$B$201,("&lt;"&amp;B44))+1))</f>
        <v/>
      </c>
      <c r="K44" s="14" t="str">
        <f>IF($A44="","",(COUNTIF('Debts'!$C$2:$C$201,("&gt;"&amp;C44))+1))</f>
        <v/>
      </c>
    </row>
    <row r="45" spans="1:11" x14ac:dyDescent="0.25">
      <c r="B45" s="11"/>
      <c r="C45" s="12"/>
      <c r="D45" s="11"/>
      <c r="E45" s="11"/>
      <c r="F45" s="13" t="str">
        <f>IF($A45="","",ROUND(((B45*C45)/12),2))</f>
        <v/>
      </c>
      <c r="G45" s="14" t="str">
        <f>IF($A45="","",IFERROR(ROUNDUP(NPER((C45/12),-(D45+E45),B45),0),"Never"))</f>
        <v/>
      </c>
      <c r="H45" s="15" t="str">
        <f>IF($A45="","",IFERROR(EDATE(TODAY(),G45),""))</f>
        <v/>
      </c>
      <c r="I45" s="13" t="str">
        <f>IF($A45="","",IFERROR(ROUND(((G45*(D45+E45))-B45),0),""))</f>
        <v/>
      </c>
      <c r="J45" s="14" t="str">
        <f>IF($A45="","",(COUNTIF('Debts'!$B$2:$B$201,("&lt;"&amp;B45))+1))</f>
        <v/>
      </c>
      <c r="K45" s="14" t="str">
        <f>IF($A45="","",(COUNTIF('Debts'!$C$2:$C$201,("&gt;"&amp;C45))+1))</f>
        <v/>
      </c>
    </row>
    <row r="46" spans="1:11" x14ac:dyDescent="0.25">
      <c r="B46" s="11"/>
      <c r="C46" s="12"/>
      <c r="D46" s="11"/>
      <c r="E46" s="11"/>
      <c r="F46" s="13" t="str">
        <f>IF($A46="","",ROUND(((B46*C46)/12),2))</f>
        <v/>
      </c>
      <c r="G46" s="14" t="str">
        <f>IF($A46="","",IFERROR(ROUNDUP(NPER((C46/12),-(D46+E46),B46),0),"Never"))</f>
        <v/>
      </c>
      <c r="H46" s="15" t="str">
        <f>IF($A46="","",IFERROR(EDATE(TODAY(),G46),""))</f>
        <v/>
      </c>
      <c r="I46" s="13" t="str">
        <f>IF($A46="","",IFERROR(ROUND(((G46*(D46+E46))-B46),0),""))</f>
        <v/>
      </c>
      <c r="J46" s="14" t="str">
        <f>IF($A46="","",(COUNTIF('Debts'!$B$2:$B$201,("&lt;"&amp;B46))+1))</f>
        <v/>
      </c>
      <c r="K46" s="14" t="str">
        <f>IF($A46="","",(COUNTIF('Debts'!$C$2:$C$201,("&gt;"&amp;C46))+1))</f>
        <v/>
      </c>
    </row>
    <row r="47" spans="1:11" x14ac:dyDescent="0.25">
      <c r="B47" s="11"/>
      <c r="C47" s="12"/>
      <c r="D47" s="11"/>
      <c r="E47" s="11"/>
      <c r="F47" s="13" t="str">
        <f>IF($A47="","",ROUND(((B47*C47)/12),2))</f>
        <v/>
      </c>
      <c r="G47" s="14" t="str">
        <f>IF($A47="","",IFERROR(ROUNDUP(NPER((C47/12),-(D47+E47),B47),0),"Never"))</f>
        <v/>
      </c>
      <c r="H47" s="15" t="str">
        <f>IF($A47="","",IFERROR(EDATE(TODAY(),G47),""))</f>
        <v/>
      </c>
      <c r="I47" s="13" t="str">
        <f>IF($A47="","",IFERROR(ROUND(((G47*(D47+E47))-B47),0),""))</f>
        <v/>
      </c>
      <c r="J47" s="14" t="str">
        <f>IF($A47="","",(COUNTIF('Debts'!$B$2:$B$201,("&lt;"&amp;B47))+1))</f>
        <v/>
      </c>
      <c r="K47" s="14" t="str">
        <f>IF($A47="","",(COUNTIF('Debts'!$C$2:$C$201,("&gt;"&amp;C47))+1))</f>
        <v/>
      </c>
    </row>
    <row r="48" spans="1:11" x14ac:dyDescent="0.25">
      <c r="B48" s="11"/>
      <c r="C48" s="12"/>
      <c r="D48" s="11"/>
      <c r="E48" s="11"/>
      <c r="F48" s="13" t="str">
        <f>IF($A48="","",ROUND(((B48*C48)/12),2))</f>
        <v/>
      </c>
      <c r="G48" s="14" t="str">
        <f>IF($A48="","",IFERROR(ROUNDUP(NPER((C48/12),-(D48+E48),B48),0),"Never"))</f>
        <v/>
      </c>
      <c r="H48" s="15" t="str">
        <f>IF($A48="","",IFERROR(EDATE(TODAY(),G48),""))</f>
        <v/>
      </c>
      <c r="I48" s="13" t="str">
        <f>IF($A48="","",IFERROR(ROUND(((G48*(D48+E48))-B48),0),""))</f>
        <v/>
      </c>
      <c r="J48" s="14" t="str">
        <f>IF($A48="","",(COUNTIF('Debts'!$B$2:$B$201,("&lt;"&amp;B48))+1))</f>
        <v/>
      </c>
      <c r="K48" s="14" t="str">
        <f>IF($A48="","",(COUNTIF('Debts'!$C$2:$C$201,("&gt;"&amp;C48))+1))</f>
        <v/>
      </c>
    </row>
    <row r="49" spans="1:11" x14ac:dyDescent="0.25">
      <c r="B49" s="11"/>
      <c r="C49" s="12"/>
      <c r="D49" s="11"/>
      <c r="E49" s="11"/>
      <c r="F49" s="13" t="str">
        <f>IF($A49="","",ROUND(((B49*C49)/12),2))</f>
        <v/>
      </c>
      <c r="G49" s="14" t="str">
        <f>IF($A49="","",IFERROR(ROUNDUP(NPER((C49/12),-(D49+E49),B49),0),"Never"))</f>
        <v/>
      </c>
      <c r="H49" s="15" t="str">
        <f>IF($A49="","",IFERROR(EDATE(TODAY(),G49),""))</f>
        <v/>
      </c>
      <c r="I49" s="13" t="str">
        <f>IF($A49="","",IFERROR(ROUND(((G49*(D49+E49))-B49),0),""))</f>
        <v/>
      </c>
      <c r="J49" s="14" t="str">
        <f>IF($A49="","",(COUNTIF('Debts'!$B$2:$B$201,("&lt;"&amp;B49))+1))</f>
        <v/>
      </c>
      <c r="K49" s="14" t="str">
        <f>IF($A49="","",(COUNTIF('Debts'!$C$2:$C$201,("&gt;"&amp;C49))+1))</f>
        <v/>
      </c>
    </row>
    <row r="50" spans="1:11" x14ac:dyDescent="0.25">
      <c r="B50" s="11"/>
      <c r="C50" s="12"/>
      <c r="D50" s="11"/>
      <c r="E50" s="11"/>
      <c r="F50" s="13" t="str">
        <f>IF($A50="","",ROUND(((B50*C50)/12),2))</f>
        <v/>
      </c>
      <c r="G50" s="14" t="str">
        <f>IF($A50="","",IFERROR(ROUNDUP(NPER((C50/12),-(D50+E50),B50),0),"Never"))</f>
        <v/>
      </c>
      <c r="H50" s="15" t="str">
        <f>IF($A50="","",IFERROR(EDATE(TODAY(),G50),""))</f>
        <v/>
      </c>
      <c r="I50" s="13" t="str">
        <f>IF($A50="","",IFERROR(ROUND(((G50*(D50+E50))-B50),0),""))</f>
        <v/>
      </c>
      <c r="J50" s="14" t="str">
        <f>IF($A50="","",(COUNTIF('Debts'!$B$2:$B$201,("&lt;"&amp;B50))+1))</f>
        <v/>
      </c>
      <c r="K50" s="14" t="str">
        <f>IF($A50="","",(COUNTIF('Debts'!$C$2:$C$201,("&gt;"&amp;C50))+1))</f>
        <v/>
      </c>
    </row>
    <row r="51" spans="1:11" x14ac:dyDescent="0.25">
      <c r="B51" s="11"/>
      <c r="C51" s="12"/>
      <c r="D51" s="11"/>
      <c r="E51" s="11"/>
      <c r="F51" s="13" t="str">
        <f>IF($A51="","",ROUND(((B51*C51)/12),2))</f>
        <v/>
      </c>
      <c r="G51" s="14" t="str">
        <f>IF($A51="","",IFERROR(ROUNDUP(NPER((C51/12),-(D51+E51),B51),0),"Never"))</f>
        <v/>
      </c>
      <c r="H51" s="15" t="str">
        <f>IF($A51="","",IFERROR(EDATE(TODAY(),G51),""))</f>
        <v/>
      </c>
      <c r="I51" s="13" t="str">
        <f>IF($A51="","",IFERROR(ROUND(((G51*(D51+E51))-B51),0),""))</f>
        <v/>
      </c>
      <c r="J51" s="14" t="str">
        <f>IF($A51="","",(COUNTIF('Debts'!$B$2:$B$201,("&lt;"&amp;B51))+1))</f>
        <v/>
      </c>
      <c r="K51" s="14" t="str">
        <f>IF($A51="","",(COUNTIF('Debts'!$C$2:$C$201,("&gt;"&amp;C51))+1))</f>
        <v/>
      </c>
    </row>
    <row r="52" spans="1:11" x14ac:dyDescent="0.25">
      <c r="B52" s="11"/>
      <c r="C52" s="12"/>
      <c r="D52" s="11"/>
      <c r="E52" s="11"/>
      <c r="F52" s="13" t="str">
        <f>IF($A52="","",ROUND(((B52*C52)/12),2))</f>
        <v/>
      </c>
      <c r="G52" s="14" t="str">
        <f>IF($A52="","",IFERROR(ROUNDUP(NPER((C52/12),-(D52+E52),B52),0),"Never"))</f>
        <v/>
      </c>
      <c r="H52" s="15" t="str">
        <f>IF($A52="","",IFERROR(EDATE(TODAY(),G52),""))</f>
        <v/>
      </c>
      <c r="I52" s="13" t="str">
        <f>IF($A52="","",IFERROR(ROUND(((G52*(D52+E52))-B52),0),""))</f>
        <v/>
      </c>
      <c r="J52" s="14" t="str">
        <f>IF($A52="","",(COUNTIF('Debts'!$B$2:$B$201,("&lt;"&amp;B52))+1))</f>
        <v/>
      </c>
      <c r="K52" s="14" t="str">
        <f>IF($A52="","",(COUNTIF('Debts'!$C$2:$C$201,("&gt;"&amp;C52))+1))</f>
        <v/>
      </c>
    </row>
    <row r="53" spans="1:11" x14ac:dyDescent="0.25">
      <c r="B53" s="11"/>
      <c r="C53" s="12"/>
      <c r="D53" s="11"/>
      <c r="E53" s="11"/>
      <c r="F53" s="13" t="str">
        <f>IF($A53="","",ROUND(((B53*C53)/12),2))</f>
        <v/>
      </c>
      <c r="G53" s="14" t="str">
        <f>IF($A53="","",IFERROR(ROUNDUP(NPER((C53/12),-(D53+E53),B53),0),"Never"))</f>
        <v/>
      </c>
      <c r="H53" s="15" t="str">
        <f>IF($A53="","",IFERROR(EDATE(TODAY(),G53),""))</f>
        <v/>
      </c>
      <c r="I53" s="13" t="str">
        <f>IF($A53="","",IFERROR(ROUND(((G53*(D53+E53))-B53),0),""))</f>
        <v/>
      </c>
      <c r="J53" s="14" t="str">
        <f>IF($A53="","",(COUNTIF('Debts'!$B$2:$B$201,("&lt;"&amp;B53))+1))</f>
        <v/>
      </c>
      <c r="K53" s="14" t="str">
        <f>IF($A53="","",(COUNTIF('Debts'!$C$2:$C$201,("&gt;"&amp;C53))+1))</f>
        <v/>
      </c>
    </row>
    <row r="54" spans="1:11" x14ac:dyDescent="0.25">
      <c r="B54" s="11"/>
      <c r="C54" s="12"/>
      <c r="D54" s="11"/>
      <c r="E54" s="11"/>
      <c r="F54" s="13" t="str">
        <f>IF($A54="","",ROUND(((B54*C54)/12),2))</f>
        <v/>
      </c>
      <c r="G54" s="14" t="str">
        <f>IF($A54="","",IFERROR(ROUNDUP(NPER((C54/12),-(D54+E54),B54),0),"Never"))</f>
        <v/>
      </c>
      <c r="H54" s="15" t="str">
        <f>IF($A54="","",IFERROR(EDATE(TODAY(),G54),""))</f>
        <v/>
      </c>
      <c r="I54" s="13" t="str">
        <f>IF($A54="","",IFERROR(ROUND(((G54*(D54+E54))-B54),0),""))</f>
        <v/>
      </c>
      <c r="J54" s="14" t="str">
        <f>IF($A54="","",(COUNTIF('Debts'!$B$2:$B$201,("&lt;"&amp;B54))+1))</f>
        <v/>
      </c>
      <c r="K54" s="14" t="str">
        <f>IF($A54="","",(COUNTIF('Debts'!$C$2:$C$201,("&gt;"&amp;C54))+1))</f>
        <v/>
      </c>
    </row>
    <row r="55" spans="1:11" x14ac:dyDescent="0.25">
      <c r="B55" s="11"/>
      <c r="C55" s="12"/>
      <c r="D55" s="11"/>
      <c r="E55" s="11"/>
      <c r="F55" s="13" t="str">
        <f>IF($A55="","",ROUND(((B55*C55)/12),2))</f>
        <v/>
      </c>
      <c r="G55" s="14" t="str">
        <f>IF($A55="","",IFERROR(ROUNDUP(NPER((C55/12),-(D55+E55),B55),0),"Never"))</f>
        <v/>
      </c>
      <c r="H55" s="15" t="str">
        <f>IF($A55="","",IFERROR(EDATE(TODAY(),G55),""))</f>
        <v/>
      </c>
      <c r="I55" s="13" t="str">
        <f>IF($A55="","",IFERROR(ROUND(((G55*(D55+E55))-B55),0),""))</f>
        <v/>
      </c>
      <c r="J55" s="14" t="str">
        <f>IF($A55="","",(COUNTIF('Debts'!$B$2:$B$201,("&lt;"&amp;B55))+1))</f>
        <v/>
      </c>
      <c r="K55" s="14" t="str">
        <f>IF($A55="","",(COUNTIF('Debts'!$C$2:$C$201,("&gt;"&amp;C55))+1))</f>
        <v/>
      </c>
    </row>
    <row r="56" spans="1:11" x14ac:dyDescent="0.25">
      <c r="B56" s="11"/>
      <c r="C56" s="12"/>
      <c r="D56" s="11"/>
      <c r="E56" s="11"/>
      <c r="F56" s="13" t="str">
        <f>IF($A56="","",ROUND(((B56*C56)/12),2))</f>
        <v/>
      </c>
      <c r="G56" s="14" t="str">
        <f>IF($A56="","",IFERROR(ROUNDUP(NPER((C56/12),-(D56+E56),B56),0),"Never"))</f>
        <v/>
      </c>
      <c r="H56" s="15" t="str">
        <f>IF($A56="","",IFERROR(EDATE(TODAY(),G56),""))</f>
        <v/>
      </c>
      <c r="I56" s="13" t="str">
        <f>IF($A56="","",IFERROR(ROUND(((G56*(D56+E56))-B56),0),""))</f>
        <v/>
      </c>
      <c r="J56" s="14" t="str">
        <f>IF($A56="","",(COUNTIF('Debts'!$B$2:$B$201,("&lt;"&amp;B56))+1))</f>
        <v/>
      </c>
      <c r="K56" s="14" t="str">
        <f>IF($A56="","",(COUNTIF('Debts'!$C$2:$C$201,("&gt;"&amp;C56))+1))</f>
        <v/>
      </c>
    </row>
    <row r="57" spans="1:11" x14ac:dyDescent="0.25">
      <c r="B57" s="11"/>
      <c r="C57" s="12"/>
      <c r="D57" s="11"/>
      <c r="E57" s="11"/>
      <c r="F57" s="13" t="str">
        <f>IF($A57="","",ROUND(((B57*C57)/12),2))</f>
        <v/>
      </c>
      <c r="G57" s="14" t="str">
        <f>IF($A57="","",IFERROR(ROUNDUP(NPER((C57/12),-(D57+E57),B57),0),"Never"))</f>
        <v/>
      </c>
      <c r="H57" s="15" t="str">
        <f>IF($A57="","",IFERROR(EDATE(TODAY(),G57),""))</f>
        <v/>
      </c>
      <c r="I57" s="13" t="str">
        <f>IF($A57="","",IFERROR(ROUND(((G57*(D57+E57))-B57),0),""))</f>
        <v/>
      </c>
      <c r="J57" s="14" t="str">
        <f>IF($A57="","",(COUNTIF('Debts'!$B$2:$B$201,("&lt;"&amp;B57))+1))</f>
        <v/>
      </c>
      <c r="K57" s="14" t="str">
        <f>IF($A57="","",(COUNTIF('Debts'!$C$2:$C$201,("&gt;"&amp;C57))+1))</f>
        <v/>
      </c>
    </row>
    <row r="58" spans="1:11" x14ac:dyDescent="0.25">
      <c r="B58" s="11"/>
      <c r="C58" s="12"/>
      <c r="D58" s="11"/>
      <c r="E58" s="11"/>
      <c r="F58" s="13" t="str">
        <f>IF($A58="","",ROUND(((B58*C58)/12),2))</f>
        <v/>
      </c>
      <c r="G58" s="14" t="str">
        <f>IF($A58="","",IFERROR(ROUNDUP(NPER((C58/12),-(D58+E58),B58),0),"Never"))</f>
        <v/>
      </c>
      <c r="H58" s="15" t="str">
        <f>IF($A58="","",IFERROR(EDATE(TODAY(),G58),""))</f>
        <v/>
      </c>
      <c r="I58" s="13" t="str">
        <f>IF($A58="","",IFERROR(ROUND(((G58*(D58+E58))-B58),0),""))</f>
        <v/>
      </c>
      <c r="J58" s="14" t="str">
        <f>IF($A58="","",(COUNTIF('Debts'!$B$2:$B$201,("&lt;"&amp;B58))+1))</f>
        <v/>
      </c>
      <c r="K58" s="14" t="str">
        <f>IF($A58="","",(COUNTIF('Debts'!$C$2:$C$201,("&gt;"&amp;C58))+1))</f>
        <v/>
      </c>
    </row>
    <row r="59" spans="1:11" x14ac:dyDescent="0.25">
      <c r="B59" s="11"/>
      <c r="C59" s="12"/>
      <c r="D59" s="11"/>
      <c r="E59" s="11"/>
      <c r="F59" s="13" t="str">
        <f>IF($A59="","",ROUND(((B59*C59)/12),2))</f>
        <v/>
      </c>
      <c r="G59" s="14" t="str">
        <f>IF($A59="","",IFERROR(ROUNDUP(NPER((C59/12),-(D59+E59),B59),0),"Never"))</f>
        <v/>
      </c>
      <c r="H59" s="15" t="str">
        <f>IF($A59="","",IFERROR(EDATE(TODAY(),G59),""))</f>
        <v/>
      </c>
      <c r="I59" s="13" t="str">
        <f>IF($A59="","",IFERROR(ROUND(((G59*(D59+E59))-B59),0),""))</f>
        <v/>
      </c>
      <c r="J59" s="14" t="str">
        <f>IF($A59="","",(COUNTIF('Debts'!$B$2:$B$201,("&lt;"&amp;B59))+1))</f>
        <v/>
      </c>
      <c r="K59" s="14" t="str">
        <f>IF($A59="","",(COUNTIF('Debts'!$C$2:$C$201,("&gt;"&amp;C59))+1))</f>
        <v/>
      </c>
    </row>
    <row r="60" spans="1:11" x14ac:dyDescent="0.25">
      <c r="B60" s="11"/>
      <c r="C60" s="12"/>
      <c r="D60" s="11"/>
      <c r="E60" s="11"/>
      <c r="F60" s="13" t="str">
        <f>IF($A60="","",ROUND(((B60*C60)/12),2))</f>
        <v/>
      </c>
      <c r="G60" s="14" t="str">
        <f>IF($A60="","",IFERROR(ROUNDUP(NPER((C60/12),-(D60+E60),B60),0),"Never"))</f>
        <v/>
      </c>
      <c r="H60" s="15" t="str">
        <f>IF($A60="","",IFERROR(EDATE(TODAY(),G60),""))</f>
        <v/>
      </c>
      <c r="I60" s="13" t="str">
        <f>IF($A60="","",IFERROR(ROUND(((G60*(D60+E60))-B60),0),""))</f>
        <v/>
      </c>
      <c r="J60" s="14" t="str">
        <f>IF($A60="","",(COUNTIF('Debts'!$B$2:$B$201,("&lt;"&amp;B60))+1))</f>
        <v/>
      </c>
      <c r="K60" s="14" t="str">
        <f>IF($A60="","",(COUNTIF('Debts'!$C$2:$C$201,("&gt;"&amp;C60))+1))</f>
        <v/>
      </c>
    </row>
    <row r="61" spans="1:11" x14ac:dyDescent="0.25">
      <c r="B61" s="11"/>
      <c r="C61" s="12"/>
      <c r="D61" s="11"/>
      <c r="E61" s="11"/>
      <c r="F61" s="13" t="str">
        <f>IF($A61="","",ROUND(((B61*C61)/12),2))</f>
        <v/>
      </c>
      <c r="G61" s="14" t="str">
        <f>IF($A61="","",IFERROR(ROUNDUP(NPER((C61/12),-(D61+E61),B61),0),"Never"))</f>
        <v/>
      </c>
      <c r="H61" s="15" t="str">
        <f>IF($A61="","",IFERROR(EDATE(TODAY(),G61),""))</f>
        <v/>
      </c>
      <c r="I61" s="13" t="str">
        <f>IF($A61="","",IFERROR(ROUND(((G61*(D61+E61))-B61),0),""))</f>
        <v/>
      </c>
      <c r="J61" s="14" t="str">
        <f>IF($A61="","",(COUNTIF('Debts'!$B$2:$B$201,("&lt;"&amp;B61))+1))</f>
        <v/>
      </c>
      <c r="K61" s="14" t="str">
        <f>IF($A61="","",(COUNTIF('Debts'!$C$2:$C$201,("&gt;"&amp;C61))+1))</f>
        <v/>
      </c>
    </row>
    <row r="62" spans="1:11" x14ac:dyDescent="0.25">
      <c r="B62" s="11"/>
      <c r="C62" s="12"/>
      <c r="D62" s="11"/>
      <c r="E62" s="11"/>
      <c r="F62" s="13" t="str">
        <f>IF($A62="","",ROUND(((B62*C62)/12),2))</f>
        <v/>
      </c>
      <c r="G62" s="14" t="str">
        <f>IF($A62="","",IFERROR(ROUNDUP(NPER((C62/12),-(D62+E62),B62),0),"Never"))</f>
        <v/>
      </c>
      <c r="H62" s="15" t="str">
        <f>IF($A62="","",IFERROR(EDATE(TODAY(),G62),""))</f>
        <v/>
      </c>
      <c r="I62" s="13" t="str">
        <f>IF($A62="","",IFERROR(ROUND(((G62*(D62+E62))-B62),0),""))</f>
        <v/>
      </c>
      <c r="J62" s="14" t="str">
        <f>IF($A62="","",(COUNTIF('Debts'!$B$2:$B$201,("&lt;"&amp;B62))+1))</f>
        <v/>
      </c>
      <c r="K62" s="14" t="str">
        <f>IF($A62="","",(COUNTIF('Debts'!$C$2:$C$201,("&gt;"&amp;C62))+1))</f>
        <v/>
      </c>
    </row>
    <row r="63" spans="1:11" x14ac:dyDescent="0.25">
      <c r="B63" s="11"/>
      <c r="C63" s="12"/>
      <c r="D63" s="11"/>
      <c r="E63" s="11"/>
      <c r="F63" s="13" t="str">
        <f>IF($A63="","",ROUND(((B63*C63)/12),2))</f>
        <v/>
      </c>
      <c r="G63" s="14" t="str">
        <f>IF($A63="","",IFERROR(ROUNDUP(NPER((C63/12),-(D63+E63),B63),0),"Never"))</f>
        <v/>
      </c>
      <c r="H63" s="15" t="str">
        <f>IF($A63="","",IFERROR(EDATE(TODAY(),G63),""))</f>
        <v/>
      </c>
      <c r="I63" s="13" t="str">
        <f>IF($A63="","",IFERROR(ROUND(((G63*(D63+E63))-B63),0),""))</f>
        <v/>
      </c>
      <c r="J63" s="14" t="str">
        <f>IF($A63="","",(COUNTIF('Debts'!$B$2:$B$201,("&lt;"&amp;B63))+1))</f>
        <v/>
      </c>
      <c r="K63" s="14" t="str">
        <f>IF($A63="","",(COUNTIF('Debts'!$C$2:$C$201,("&gt;"&amp;C63))+1))</f>
        <v/>
      </c>
    </row>
    <row r="64" spans="1:11" x14ac:dyDescent="0.25">
      <c r="B64" s="11"/>
      <c r="C64" s="12"/>
      <c r="D64" s="11"/>
      <c r="E64" s="11"/>
      <c r="F64" s="13" t="str">
        <f>IF($A64="","",ROUND(((B64*C64)/12),2))</f>
        <v/>
      </c>
      <c r="G64" s="14" t="str">
        <f>IF($A64="","",IFERROR(ROUNDUP(NPER((C64/12),-(D64+E64),B64),0),"Never"))</f>
        <v/>
      </c>
      <c r="H64" s="15" t="str">
        <f>IF($A64="","",IFERROR(EDATE(TODAY(),G64),""))</f>
        <v/>
      </c>
      <c r="I64" s="13" t="str">
        <f>IF($A64="","",IFERROR(ROUND(((G64*(D64+E64))-B64),0),""))</f>
        <v/>
      </c>
      <c r="J64" s="14" t="str">
        <f>IF($A64="","",(COUNTIF('Debts'!$B$2:$B$201,("&lt;"&amp;B64))+1))</f>
        <v/>
      </c>
      <c r="K64" s="14" t="str">
        <f>IF($A64="","",(COUNTIF('Debts'!$C$2:$C$201,("&gt;"&amp;C64))+1))</f>
        <v/>
      </c>
    </row>
    <row r="65" spans="1:11" x14ac:dyDescent="0.25">
      <c r="B65" s="11"/>
      <c r="C65" s="12"/>
      <c r="D65" s="11"/>
      <c r="E65" s="11"/>
      <c r="F65" s="13" t="str">
        <f>IF($A65="","",ROUND(((B65*C65)/12),2))</f>
        <v/>
      </c>
      <c r="G65" s="14" t="str">
        <f>IF($A65="","",IFERROR(ROUNDUP(NPER((C65/12),-(D65+E65),B65),0),"Never"))</f>
        <v/>
      </c>
      <c r="H65" s="15" t="str">
        <f>IF($A65="","",IFERROR(EDATE(TODAY(),G65),""))</f>
        <v/>
      </c>
      <c r="I65" s="13" t="str">
        <f>IF($A65="","",IFERROR(ROUND(((G65*(D65+E65))-B65),0),""))</f>
        <v/>
      </c>
      <c r="J65" s="14" t="str">
        <f>IF($A65="","",(COUNTIF('Debts'!$B$2:$B$201,("&lt;"&amp;B65))+1))</f>
        <v/>
      </c>
      <c r="K65" s="14" t="str">
        <f>IF($A65="","",(COUNTIF('Debts'!$C$2:$C$201,("&gt;"&amp;C65))+1))</f>
        <v/>
      </c>
    </row>
    <row r="66" spans="1:11" x14ac:dyDescent="0.25">
      <c r="B66" s="11"/>
      <c r="C66" s="12"/>
      <c r="D66" s="11"/>
      <c r="E66" s="11"/>
      <c r="F66" s="13" t="str">
        <f>IF($A66="","",ROUND(((B66*C66)/12),2))</f>
        <v/>
      </c>
      <c r="G66" s="14" t="str">
        <f>IF($A66="","",IFERROR(ROUNDUP(NPER((C66/12),-(D66+E66),B66),0),"Never"))</f>
        <v/>
      </c>
      <c r="H66" s="15" t="str">
        <f>IF($A66="","",IFERROR(EDATE(TODAY(),G66),""))</f>
        <v/>
      </c>
      <c r="I66" s="13" t="str">
        <f>IF($A66="","",IFERROR(ROUND(((G66*(D66+E66))-B66),0),""))</f>
        <v/>
      </c>
      <c r="J66" s="14" t="str">
        <f>IF($A66="","",(COUNTIF('Debts'!$B$2:$B$201,("&lt;"&amp;B66))+1))</f>
        <v/>
      </c>
      <c r="K66" s="14" t="str">
        <f>IF($A66="","",(COUNTIF('Debts'!$C$2:$C$201,("&gt;"&amp;C66))+1))</f>
        <v/>
      </c>
    </row>
    <row r="67" spans="1:11" x14ac:dyDescent="0.25">
      <c r="B67" s="11"/>
      <c r="C67" s="12"/>
      <c r="D67" s="11"/>
      <c r="E67" s="11"/>
      <c r="F67" s="13" t="str">
        <f>IF($A67="","",ROUND(((B67*C67)/12),2))</f>
        <v/>
      </c>
      <c r="G67" s="14" t="str">
        <f>IF($A67="","",IFERROR(ROUNDUP(NPER((C67/12),-(D67+E67),B67),0),"Never"))</f>
        <v/>
      </c>
      <c r="H67" s="15" t="str">
        <f>IF($A67="","",IFERROR(EDATE(TODAY(),G67),""))</f>
        <v/>
      </c>
      <c r="I67" s="13" t="str">
        <f>IF($A67="","",IFERROR(ROUND(((G67*(D67+E67))-B67),0),""))</f>
        <v/>
      </c>
      <c r="J67" s="14" t="str">
        <f>IF($A67="","",(COUNTIF('Debts'!$B$2:$B$201,("&lt;"&amp;B67))+1))</f>
        <v/>
      </c>
      <c r="K67" s="14" t="str">
        <f>IF($A67="","",(COUNTIF('Debts'!$C$2:$C$201,("&gt;"&amp;C67))+1))</f>
        <v/>
      </c>
    </row>
    <row r="68" spans="1:11" x14ac:dyDescent="0.25">
      <c r="B68" s="11"/>
      <c r="C68" s="12"/>
      <c r="D68" s="11"/>
      <c r="E68" s="11"/>
      <c r="F68" s="13" t="str">
        <f>IF($A68="","",ROUND(((B68*C68)/12),2))</f>
        <v/>
      </c>
      <c r="G68" s="14" t="str">
        <f>IF($A68="","",IFERROR(ROUNDUP(NPER((C68/12),-(D68+E68),B68),0),"Never"))</f>
        <v/>
      </c>
      <c r="H68" s="15" t="str">
        <f>IF($A68="","",IFERROR(EDATE(TODAY(),G68),""))</f>
        <v/>
      </c>
      <c r="I68" s="13" t="str">
        <f>IF($A68="","",IFERROR(ROUND(((G68*(D68+E68))-B68),0),""))</f>
        <v/>
      </c>
      <c r="J68" s="14" t="str">
        <f>IF($A68="","",(COUNTIF('Debts'!$B$2:$B$201,("&lt;"&amp;B68))+1))</f>
        <v/>
      </c>
      <c r="K68" s="14" t="str">
        <f>IF($A68="","",(COUNTIF('Debts'!$C$2:$C$201,("&gt;"&amp;C68))+1))</f>
        <v/>
      </c>
    </row>
    <row r="69" spans="1:11" x14ac:dyDescent="0.25">
      <c r="B69" s="11"/>
      <c r="C69" s="12"/>
      <c r="D69" s="11"/>
      <c r="E69" s="11"/>
      <c r="F69" s="13" t="str">
        <f>IF($A69="","",ROUND(((B69*C69)/12),2))</f>
        <v/>
      </c>
      <c r="G69" s="14" t="str">
        <f>IF($A69="","",IFERROR(ROUNDUP(NPER((C69/12),-(D69+E69),B69),0),"Never"))</f>
        <v/>
      </c>
      <c r="H69" s="15" t="str">
        <f>IF($A69="","",IFERROR(EDATE(TODAY(),G69),""))</f>
        <v/>
      </c>
      <c r="I69" s="13" t="str">
        <f>IF($A69="","",IFERROR(ROUND(((G69*(D69+E69))-B69),0),""))</f>
        <v/>
      </c>
      <c r="J69" s="14" t="str">
        <f>IF($A69="","",(COUNTIF('Debts'!$B$2:$B$201,("&lt;"&amp;B69))+1))</f>
        <v/>
      </c>
      <c r="K69" s="14" t="str">
        <f>IF($A69="","",(COUNTIF('Debts'!$C$2:$C$201,("&gt;"&amp;C69))+1))</f>
        <v/>
      </c>
    </row>
    <row r="70" spans="1:11" x14ac:dyDescent="0.25">
      <c r="B70" s="11"/>
      <c r="C70" s="12"/>
      <c r="D70" s="11"/>
      <c r="E70" s="11"/>
      <c r="F70" s="13" t="str">
        <f>IF($A70="","",ROUND(((B70*C70)/12),2))</f>
        <v/>
      </c>
      <c r="G70" s="14" t="str">
        <f>IF($A70="","",IFERROR(ROUNDUP(NPER((C70/12),-(D70+E70),B70),0),"Never"))</f>
        <v/>
      </c>
      <c r="H70" s="15" t="str">
        <f>IF($A70="","",IFERROR(EDATE(TODAY(),G70),""))</f>
        <v/>
      </c>
      <c r="I70" s="13" t="str">
        <f>IF($A70="","",IFERROR(ROUND(((G70*(D70+E70))-B70),0),""))</f>
        <v/>
      </c>
      <c r="J70" s="14" t="str">
        <f>IF($A70="","",(COUNTIF('Debts'!$B$2:$B$201,("&lt;"&amp;B70))+1))</f>
        <v/>
      </c>
      <c r="K70" s="14" t="str">
        <f>IF($A70="","",(COUNTIF('Debts'!$C$2:$C$201,("&gt;"&amp;C70))+1))</f>
        <v/>
      </c>
    </row>
    <row r="71" spans="1:11" x14ac:dyDescent="0.25">
      <c r="B71" s="11"/>
      <c r="C71" s="12"/>
      <c r="D71" s="11"/>
      <c r="E71" s="11"/>
      <c r="F71" s="13" t="str">
        <f>IF($A71="","",ROUND(((B71*C71)/12),2))</f>
        <v/>
      </c>
      <c r="G71" s="14" t="str">
        <f>IF($A71="","",IFERROR(ROUNDUP(NPER((C71/12),-(D71+E71),B71),0),"Never"))</f>
        <v/>
      </c>
      <c r="H71" s="15" t="str">
        <f>IF($A71="","",IFERROR(EDATE(TODAY(),G71),""))</f>
        <v/>
      </c>
      <c r="I71" s="13" t="str">
        <f>IF($A71="","",IFERROR(ROUND(((G71*(D71+E71))-B71),0),""))</f>
        <v/>
      </c>
      <c r="J71" s="14" t="str">
        <f>IF($A71="","",(COUNTIF('Debts'!$B$2:$B$201,("&lt;"&amp;B71))+1))</f>
        <v/>
      </c>
      <c r="K71" s="14" t="str">
        <f>IF($A71="","",(COUNTIF('Debts'!$C$2:$C$201,("&gt;"&amp;C71))+1))</f>
        <v/>
      </c>
    </row>
    <row r="72" spans="1:11" x14ac:dyDescent="0.25">
      <c r="B72" s="11"/>
      <c r="C72" s="12"/>
      <c r="D72" s="11"/>
      <c r="E72" s="11"/>
      <c r="F72" s="13" t="str">
        <f>IF($A72="","",ROUND(((B72*C72)/12),2))</f>
        <v/>
      </c>
      <c r="G72" s="14" t="str">
        <f>IF($A72="","",IFERROR(ROUNDUP(NPER((C72/12),-(D72+E72),B72),0),"Never"))</f>
        <v/>
      </c>
      <c r="H72" s="15" t="str">
        <f>IF($A72="","",IFERROR(EDATE(TODAY(),G72),""))</f>
        <v/>
      </c>
      <c r="I72" s="13" t="str">
        <f>IF($A72="","",IFERROR(ROUND(((G72*(D72+E72))-B72),0),""))</f>
        <v/>
      </c>
      <c r="J72" s="14" t="str">
        <f>IF($A72="","",(COUNTIF('Debts'!$B$2:$B$201,("&lt;"&amp;B72))+1))</f>
        <v/>
      </c>
      <c r="K72" s="14" t="str">
        <f>IF($A72="","",(COUNTIF('Debts'!$C$2:$C$201,("&gt;"&amp;C72))+1))</f>
        <v/>
      </c>
    </row>
    <row r="73" spans="1:11" x14ac:dyDescent="0.25">
      <c r="B73" s="11"/>
      <c r="C73" s="12"/>
      <c r="D73" s="11"/>
      <c r="E73" s="11"/>
      <c r="F73" s="13" t="str">
        <f>IF($A73="","",ROUND(((B73*C73)/12),2))</f>
        <v/>
      </c>
      <c r="G73" s="14" t="str">
        <f>IF($A73="","",IFERROR(ROUNDUP(NPER((C73/12),-(D73+E73),B73),0),"Never"))</f>
        <v/>
      </c>
      <c r="H73" s="15" t="str">
        <f>IF($A73="","",IFERROR(EDATE(TODAY(),G73),""))</f>
        <v/>
      </c>
      <c r="I73" s="13" t="str">
        <f>IF($A73="","",IFERROR(ROUND(((G73*(D73+E73))-B73),0),""))</f>
        <v/>
      </c>
      <c r="J73" s="14" t="str">
        <f>IF($A73="","",(COUNTIF('Debts'!$B$2:$B$201,("&lt;"&amp;B73))+1))</f>
        <v/>
      </c>
      <c r="K73" s="14" t="str">
        <f>IF($A73="","",(COUNTIF('Debts'!$C$2:$C$201,("&gt;"&amp;C73))+1))</f>
        <v/>
      </c>
    </row>
    <row r="74" spans="1:11" x14ac:dyDescent="0.25">
      <c r="B74" s="11"/>
      <c r="C74" s="12"/>
      <c r="D74" s="11"/>
      <c r="E74" s="11"/>
      <c r="F74" s="13" t="str">
        <f>IF($A74="","",ROUND(((B74*C74)/12),2))</f>
        <v/>
      </c>
      <c r="G74" s="14" t="str">
        <f>IF($A74="","",IFERROR(ROUNDUP(NPER((C74/12),-(D74+E74),B74),0),"Never"))</f>
        <v/>
      </c>
      <c r="H74" s="15" t="str">
        <f>IF($A74="","",IFERROR(EDATE(TODAY(),G74),""))</f>
        <v/>
      </c>
      <c r="I74" s="13" t="str">
        <f>IF($A74="","",IFERROR(ROUND(((G74*(D74+E74))-B74),0),""))</f>
        <v/>
      </c>
      <c r="J74" s="14" t="str">
        <f>IF($A74="","",(COUNTIF('Debts'!$B$2:$B$201,("&lt;"&amp;B74))+1))</f>
        <v/>
      </c>
      <c r="K74" s="14" t="str">
        <f>IF($A74="","",(COUNTIF('Debts'!$C$2:$C$201,("&gt;"&amp;C74))+1))</f>
        <v/>
      </c>
    </row>
    <row r="75" spans="1:11" x14ac:dyDescent="0.25">
      <c r="B75" s="11"/>
      <c r="C75" s="12"/>
      <c r="D75" s="11"/>
      <c r="E75" s="11"/>
      <c r="F75" s="13" t="str">
        <f>IF($A75="","",ROUND(((B75*C75)/12),2))</f>
        <v/>
      </c>
      <c r="G75" s="14" t="str">
        <f>IF($A75="","",IFERROR(ROUNDUP(NPER((C75/12),-(D75+E75),B75),0),"Never"))</f>
        <v/>
      </c>
      <c r="H75" s="15" t="str">
        <f>IF($A75="","",IFERROR(EDATE(TODAY(),G75),""))</f>
        <v/>
      </c>
      <c r="I75" s="13" t="str">
        <f>IF($A75="","",IFERROR(ROUND(((G75*(D75+E75))-B75),0),""))</f>
        <v/>
      </c>
      <c r="J75" s="14" t="str">
        <f>IF($A75="","",(COUNTIF('Debts'!$B$2:$B$201,("&lt;"&amp;B75))+1))</f>
        <v/>
      </c>
      <c r="K75" s="14" t="str">
        <f>IF($A75="","",(COUNTIF('Debts'!$C$2:$C$201,("&gt;"&amp;C75))+1))</f>
        <v/>
      </c>
    </row>
    <row r="76" spans="1:11" x14ac:dyDescent="0.25">
      <c r="B76" s="11"/>
      <c r="C76" s="12"/>
      <c r="D76" s="11"/>
      <c r="E76" s="11"/>
      <c r="F76" s="13" t="str">
        <f>IF($A76="","",ROUND(((B76*C76)/12),2))</f>
        <v/>
      </c>
      <c r="G76" s="14" t="str">
        <f>IF($A76="","",IFERROR(ROUNDUP(NPER((C76/12),-(D76+E76),B76),0),"Never"))</f>
        <v/>
      </c>
      <c r="H76" s="15" t="str">
        <f>IF($A76="","",IFERROR(EDATE(TODAY(),G76),""))</f>
        <v/>
      </c>
      <c r="I76" s="13" t="str">
        <f>IF($A76="","",IFERROR(ROUND(((G76*(D76+E76))-B76),0),""))</f>
        <v/>
      </c>
      <c r="J76" s="14" t="str">
        <f>IF($A76="","",(COUNTIF('Debts'!$B$2:$B$201,("&lt;"&amp;B76))+1))</f>
        <v/>
      </c>
      <c r="K76" s="14" t="str">
        <f>IF($A76="","",(COUNTIF('Debts'!$C$2:$C$201,("&gt;"&amp;C76))+1))</f>
        <v/>
      </c>
    </row>
    <row r="77" spans="1:11" x14ac:dyDescent="0.25">
      <c r="B77" s="11"/>
      <c r="C77" s="12"/>
      <c r="D77" s="11"/>
      <c r="E77" s="11"/>
      <c r="F77" s="13" t="str">
        <f>IF($A77="","",ROUND(((B77*C77)/12),2))</f>
        <v/>
      </c>
      <c r="G77" s="14" t="str">
        <f>IF($A77="","",IFERROR(ROUNDUP(NPER((C77/12),-(D77+E77),B77),0),"Never"))</f>
        <v/>
      </c>
      <c r="H77" s="15" t="str">
        <f>IF($A77="","",IFERROR(EDATE(TODAY(),G77),""))</f>
        <v/>
      </c>
      <c r="I77" s="13" t="str">
        <f>IF($A77="","",IFERROR(ROUND(((G77*(D77+E77))-B77),0),""))</f>
        <v/>
      </c>
      <c r="J77" s="14" t="str">
        <f>IF($A77="","",(COUNTIF('Debts'!$B$2:$B$201,("&lt;"&amp;B77))+1))</f>
        <v/>
      </c>
      <c r="K77" s="14" t="str">
        <f>IF($A77="","",(COUNTIF('Debts'!$C$2:$C$201,("&gt;"&amp;C77))+1))</f>
        <v/>
      </c>
    </row>
    <row r="78" spans="1:11" x14ac:dyDescent="0.25">
      <c r="B78" s="11"/>
      <c r="C78" s="12"/>
      <c r="D78" s="11"/>
      <c r="E78" s="11"/>
      <c r="F78" s="13" t="str">
        <f>IF($A78="","",ROUND(((B78*C78)/12),2))</f>
        <v/>
      </c>
      <c r="G78" s="14" t="str">
        <f>IF($A78="","",IFERROR(ROUNDUP(NPER((C78/12),-(D78+E78),B78),0),"Never"))</f>
        <v/>
      </c>
      <c r="H78" s="15" t="str">
        <f>IF($A78="","",IFERROR(EDATE(TODAY(),G78),""))</f>
        <v/>
      </c>
      <c r="I78" s="13" t="str">
        <f>IF($A78="","",IFERROR(ROUND(((G78*(D78+E78))-B78),0),""))</f>
        <v/>
      </c>
      <c r="J78" s="14" t="str">
        <f>IF($A78="","",(COUNTIF('Debts'!$B$2:$B$201,("&lt;"&amp;B78))+1))</f>
        <v/>
      </c>
      <c r="K78" s="14" t="str">
        <f>IF($A78="","",(COUNTIF('Debts'!$C$2:$C$201,("&gt;"&amp;C78))+1))</f>
        <v/>
      </c>
    </row>
    <row r="79" spans="1:11" x14ac:dyDescent="0.25">
      <c r="B79" s="11"/>
      <c r="C79" s="12"/>
      <c r="D79" s="11"/>
      <c r="E79" s="11"/>
      <c r="F79" s="13" t="str">
        <f>IF($A79="","",ROUND(((B79*C79)/12),2))</f>
        <v/>
      </c>
      <c r="G79" s="14" t="str">
        <f>IF($A79="","",IFERROR(ROUNDUP(NPER((C79/12),-(D79+E79),B79),0),"Never"))</f>
        <v/>
      </c>
      <c r="H79" s="15" t="str">
        <f>IF($A79="","",IFERROR(EDATE(TODAY(),G79),""))</f>
        <v/>
      </c>
      <c r="I79" s="13" t="str">
        <f>IF($A79="","",IFERROR(ROUND(((G79*(D79+E79))-B79),0),""))</f>
        <v/>
      </c>
      <c r="J79" s="14" t="str">
        <f>IF($A79="","",(COUNTIF('Debts'!$B$2:$B$201,("&lt;"&amp;B79))+1))</f>
        <v/>
      </c>
      <c r="K79" s="14" t="str">
        <f>IF($A79="","",(COUNTIF('Debts'!$C$2:$C$201,("&gt;"&amp;C79))+1))</f>
        <v/>
      </c>
    </row>
    <row r="80" spans="1:11" x14ac:dyDescent="0.25">
      <c r="B80" s="11"/>
      <c r="C80" s="12"/>
      <c r="D80" s="11"/>
      <c r="E80" s="11"/>
      <c r="F80" s="13" t="str">
        <f>IF($A80="","",ROUND(((B80*C80)/12),2))</f>
        <v/>
      </c>
      <c r="G80" s="14" t="str">
        <f>IF($A80="","",IFERROR(ROUNDUP(NPER((C80/12),-(D80+E80),B80),0),"Never"))</f>
        <v/>
      </c>
      <c r="H80" s="15" t="str">
        <f>IF($A80="","",IFERROR(EDATE(TODAY(),G80),""))</f>
        <v/>
      </c>
      <c r="I80" s="13" t="str">
        <f>IF($A80="","",IFERROR(ROUND(((G80*(D80+E80))-B80),0),""))</f>
        <v/>
      </c>
      <c r="J80" s="14" t="str">
        <f>IF($A80="","",(COUNTIF('Debts'!$B$2:$B$201,("&lt;"&amp;B80))+1))</f>
        <v/>
      </c>
      <c r="K80" s="14" t="str">
        <f>IF($A80="","",(COUNTIF('Debts'!$C$2:$C$201,("&gt;"&amp;C80))+1))</f>
        <v/>
      </c>
    </row>
    <row r="81" spans="1:11" x14ac:dyDescent="0.25">
      <c r="B81" s="11"/>
      <c r="C81" s="12"/>
      <c r="D81" s="11"/>
      <c r="E81" s="11"/>
      <c r="F81" s="13" t="str">
        <f>IF($A81="","",ROUND(((B81*C81)/12),2))</f>
        <v/>
      </c>
      <c r="G81" s="14" t="str">
        <f>IF($A81="","",IFERROR(ROUNDUP(NPER((C81/12),-(D81+E81),B81),0),"Never"))</f>
        <v/>
      </c>
      <c r="H81" s="15" t="str">
        <f>IF($A81="","",IFERROR(EDATE(TODAY(),G81),""))</f>
        <v/>
      </c>
      <c r="I81" s="13" t="str">
        <f>IF($A81="","",IFERROR(ROUND(((G81*(D81+E81))-B81),0),""))</f>
        <v/>
      </c>
      <c r="J81" s="14" t="str">
        <f>IF($A81="","",(COUNTIF('Debts'!$B$2:$B$201,("&lt;"&amp;B81))+1))</f>
        <v/>
      </c>
      <c r="K81" s="14" t="str">
        <f>IF($A81="","",(COUNTIF('Debts'!$C$2:$C$201,("&gt;"&amp;C81))+1))</f>
        <v/>
      </c>
    </row>
    <row r="82" spans="1:11" x14ac:dyDescent="0.25">
      <c r="B82" s="11"/>
      <c r="C82" s="12"/>
      <c r="D82" s="11"/>
      <c r="E82" s="11"/>
      <c r="F82" s="13" t="str">
        <f>IF($A82="","",ROUND(((B82*C82)/12),2))</f>
        <v/>
      </c>
      <c r="G82" s="14" t="str">
        <f>IF($A82="","",IFERROR(ROUNDUP(NPER((C82/12),-(D82+E82),B82),0),"Never"))</f>
        <v/>
      </c>
      <c r="H82" s="15" t="str">
        <f>IF($A82="","",IFERROR(EDATE(TODAY(),G82),""))</f>
        <v/>
      </c>
      <c r="I82" s="13" t="str">
        <f>IF($A82="","",IFERROR(ROUND(((G82*(D82+E82))-B82),0),""))</f>
        <v/>
      </c>
      <c r="J82" s="14" t="str">
        <f>IF($A82="","",(COUNTIF('Debts'!$B$2:$B$201,("&lt;"&amp;B82))+1))</f>
        <v/>
      </c>
      <c r="K82" s="14" t="str">
        <f>IF($A82="","",(COUNTIF('Debts'!$C$2:$C$201,("&gt;"&amp;C82))+1))</f>
        <v/>
      </c>
    </row>
    <row r="83" spans="1:11" x14ac:dyDescent="0.25">
      <c r="B83" s="11"/>
      <c r="C83" s="12"/>
      <c r="D83" s="11"/>
      <c r="E83" s="11"/>
      <c r="F83" s="13" t="str">
        <f>IF($A83="","",ROUND(((B83*C83)/12),2))</f>
        <v/>
      </c>
      <c r="G83" s="14" t="str">
        <f>IF($A83="","",IFERROR(ROUNDUP(NPER((C83/12),-(D83+E83),B83),0),"Never"))</f>
        <v/>
      </c>
      <c r="H83" s="15" t="str">
        <f>IF($A83="","",IFERROR(EDATE(TODAY(),G83),""))</f>
        <v/>
      </c>
      <c r="I83" s="13" t="str">
        <f>IF($A83="","",IFERROR(ROUND(((G83*(D83+E83))-B83),0),""))</f>
        <v/>
      </c>
      <c r="J83" s="14" t="str">
        <f>IF($A83="","",(COUNTIF('Debts'!$B$2:$B$201,("&lt;"&amp;B83))+1))</f>
        <v/>
      </c>
      <c r="K83" s="14" t="str">
        <f>IF($A83="","",(COUNTIF('Debts'!$C$2:$C$201,("&gt;"&amp;C83))+1))</f>
        <v/>
      </c>
    </row>
    <row r="84" spans="1:11" x14ac:dyDescent="0.25">
      <c r="B84" s="11"/>
      <c r="C84" s="12"/>
      <c r="D84" s="11"/>
      <c r="E84" s="11"/>
      <c r="F84" s="13" t="str">
        <f>IF($A84="","",ROUND(((B84*C84)/12),2))</f>
        <v/>
      </c>
      <c r="G84" s="14" t="str">
        <f>IF($A84="","",IFERROR(ROUNDUP(NPER((C84/12),-(D84+E84),B84),0),"Never"))</f>
        <v/>
      </c>
      <c r="H84" s="15" t="str">
        <f>IF($A84="","",IFERROR(EDATE(TODAY(),G84),""))</f>
        <v/>
      </c>
      <c r="I84" s="13" t="str">
        <f>IF($A84="","",IFERROR(ROUND(((G84*(D84+E84))-B84),0),""))</f>
        <v/>
      </c>
      <c r="J84" s="14" t="str">
        <f>IF($A84="","",(COUNTIF('Debts'!$B$2:$B$201,("&lt;"&amp;B84))+1))</f>
        <v/>
      </c>
      <c r="K84" s="14" t="str">
        <f>IF($A84="","",(COUNTIF('Debts'!$C$2:$C$201,("&gt;"&amp;C84))+1))</f>
        <v/>
      </c>
    </row>
    <row r="85" spans="1:11" x14ac:dyDescent="0.25">
      <c r="B85" s="11"/>
      <c r="C85" s="12"/>
      <c r="D85" s="11"/>
      <c r="E85" s="11"/>
      <c r="F85" s="13" t="str">
        <f>IF($A85="","",ROUND(((B85*C85)/12),2))</f>
        <v/>
      </c>
      <c r="G85" s="14" t="str">
        <f>IF($A85="","",IFERROR(ROUNDUP(NPER((C85/12),-(D85+E85),B85),0),"Never"))</f>
        <v/>
      </c>
      <c r="H85" s="15" t="str">
        <f>IF($A85="","",IFERROR(EDATE(TODAY(),G85),""))</f>
        <v/>
      </c>
      <c r="I85" s="13" t="str">
        <f>IF($A85="","",IFERROR(ROUND(((G85*(D85+E85))-B85),0),""))</f>
        <v/>
      </c>
      <c r="J85" s="14" t="str">
        <f>IF($A85="","",(COUNTIF('Debts'!$B$2:$B$201,("&lt;"&amp;B85))+1))</f>
        <v/>
      </c>
      <c r="K85" s="14" t="str">
        <f>IF($A85="","",(COUNTIF('Debts'!$C$2:$C$201,("&gt;"&amp;C85))+1))</f>
        <v/>
      </c>
    </row>
    <row r="86" spans="1:11" x14ac:dyDescent="0.25">
      <c r="B86" s="11"/>
      <c r="C86" s="12"/>
      <c r="D86" s="11"/>
      <c r="E86" s="11"/>
      <c r="F86" s="13" t="str">
        <f>IF($A86="","",ROUND(((B86*C86)/12),2))</f>
        <v/>
      </c>
      <c r="G86" s="14" t="str">
        <f>IF($A86="","",IFERROR(ROUNDUP(NPER((C86/12),-(D86+E86),B86),0),"Never"))</f>
        <v/>
      </c>
      <c r="H86" s="15" t="str">
        <f>IF($A86="","",IFERROR(EDATE(TODAY(),G86),""))</f>
        <v/>
      </c>
      <c r="I86" s="13" t="str">
        <f>IF($A86="","",IFERROR(ROUND(((G86*(D86+E86))-B86),0),""))</f>
        <v/>
      </c>
      <c r="J86" s="14" t="str">
        <f>IF($A86="","",(COUNTIF('Debts'!$B$2:$B$201,("&lt;"&amp;B86))+1))</f>
        <v/>
      </c>
      <c r="K86" s="14" t="str">
        <f>IF($A86="","",(COUNTIF('Debts'!$C$2:$C$201,("&gt;"&amp;C86))+1))</f>
        <v/>
      </c>
    </row>
    <row r="87" spans="1:11" x14ac:dyDescent="0.25">
      <c r="B87" s="11"/>
      <c r="C87" s="12"/>
      <c r="D87" s="11"/>
      <c r="E87" s="11"/>
      <c r="F87" s="13" t="str">
        <f>IF($A87="","",ROUND(((B87*C87)/12),2))</f>
        <v/>
      </c>
      <c r="G87" s="14" t="str">
        <f>IF($A87="","",IFERROR(ROUNDUP(NPER((C87/12),-(D87+E87),B87),0),"Never"))</f>
        <v/>
      </c>
      <c r="H87" s="15" t="str">
        <f>IF($A87="","",IFERROR(EDATE(TODAY(),G87),""))</f>
        <v/>
      </c>
      <c r="I87" s="13" t="str">
        <f>IF($A87="","",IFERROR(ROUND(((G87*(D87+E87))-B87),0),""))</f>
        <v/>
      </c>
      <c r="J87" s="14" t="str">
        <f>IF($A87="","",(COUNTIF('Debts'!$B$2:$B$201,("&lt;"&amp;B87))+1))</f>
        <v/>
      </c>
      <c r="K87" s="14" t="str">
        <f>IF($A87="","",(COUNTIF('Debts'!$C$2:$C$201,("&gt;"&amp;C87))+1))</f>
        <v/>
      </c>
    </row>
    <row r="88" spans="1:11" x14ac:dyDescent="0.25">
      <c r="B88" s="11"/>
      <c r="C88" s="12"/>
      <c r="D88" s="11"/>
      <c r="E88" s="11"/>
      <c r="F88" s="13" t="str">
        <f>IF($A88="","",ROUND(((B88*C88)/12),2))</f>
        <v/>
      </c>
      <c r="G88" s="14" t="str">
        <f>IF($A88="","",IFERROR(ROUNDUP(NPER((C88/12),-(D88+E88),B88),0),"Never"))</f>
        <v/>
      </c>
      <c r="H88" s="15" t="str">
        <f>IF($A88="","",IFERROR(EDATE(TODAY(),G88),""))</f>
        <v/>
      </c>
      <c r="I88" s="13" t="str">
        <f>IF($A88="","",IFERROR(ROUND(((G88*(D88+E88))-B88),0),""))</f>
        <v/>
      </c>
      <c r="J88" s="14" t="str">
        <f>IF($A88="","",(COUNTIF('Debts'!$B$2:$B$201,("&lt;"&amp;B88))+1))</f>
        <v/>
      </c>
      <c r="K88" s="14" t="str">
        <f>IF($A88="","",(COUNTIF('Debts'!$C$2:$C$201,("&gt;"&amp;C88))+1))</f>
        <v/>
      </c>
    </row>
    <row r="89" spans="1:11" x14ac:dyDescent="0.25">
      <c r="B89" s="11"/>
      <c r="C89" s="12"/>
      <c r="D89" s="11"/>
      <c r="E89" s="11"/>
      <c r="F89" s="13" t="str">
        <f>IF($A89="","",ROUND(((B89*C89)/12),2))</f>
        <v/>
      </c>
      <c r="G89" s="14" t="str">
        <f>IF($A89="","",IFERROR(ROUNDUP(NPER((C89/12),-(D89+E89),B89),0),"Never"))</f>
        <v/>
      </c>
      <c r="H89" s="15" t="str">
        <f>IF($A89="","",IFERROR(EDATE(TODAY(),G89),""))</f>
        <v/>
      </c>
      <c r="I89" s="13" t="str">
        <f>IF($A89="","",IFERROR(ROUND(((G89*(D89+E89))-B89),0),""))</f>
        <v/>
      </c>
      <c r="J89" s="14" t="str">
        <f>IF($A89="","",(COUNTIF('Debts'!$B$2:$B$201,("&lt;"&amp;B89))+1))</f>
        <v/>
      </c>
      <c r="K89" s="14" t="str">
        <f>IF($A89="","",(COUNTIF('Debts'!$C$2:$C$201,("&gt;"&amp;C89))+1))</f>
        <v/>
      </c>
    </row>
    <row r="90" spans="1:11" x14ac:dyDescent="0.25">
      <c r="B90" s="11"/>
      <c r="C90" s="12"/>
      <c r="D90" s="11"/>
      <c r="E90" s="11"/>
      <c r="F90" s="13" t="str">
        <f>IF($A90="","",ROUND(((B90*C90)/12),2))</f>
        <v/>
      </c>
      <c r="G90" s="14" t="str">
        <f>IF($A90="","",IFERROR(ROUNDUP(NPER((C90/12),-(D90+E90),B90),0),"Never"))</f>
        <v/>
      </c>
      <c r="H90" s="15" t="str">
        <f>IF($A90="","",IFERROR(EDATE(TODAY(),G90),""))</f>
        <v/>
      </c>
      <c r="I90" s="13" t="str">
        <f>IF($A90="","",IFERROR(ROUND(((G90*(D90+E90))-B90),0),""))</f>
        <v/>
      </c>
      <c r="J90" s="14" t="str">
        <f>IF($A90="","",(COUNTIF('Debts'!$B$2:$B$201,("&lt;"&amp;B90))+1))</f>
        <v/>
      </c>
      <c r="K90" s="14" t="str">
        <f>IF($A90="","",(COUNTIF('Debts'!$C$2:$C$201,("&gt;"&amp;C90))+1))</f>
        <v/>
      </c>
    </row>
    <row r="91" spans="1:11" x14ac:dyDescent="0.25">
      <c r="B91" s="11"/>
      <c r="C91" s="12"/>
      <c r="D91" s="11"/>
      <c r="E91" s="11"/>
      <c r="F91" s="13" t="str">
        <f>IF($A91="","",ROUND(((B91*C91)/12),2))</f>
        <v/>
      </c>
      <c r="G91" s="14" t="str">
        <f>IF($A91="","",IFERROR(ROUNDUP(NPER((C91/12),-(D91+E91),B91),0),"Never"))</f>
        <v/>
      </c>
      <c r="H91" s="15" t="str">
        <f>IF($A91="","",IFERROR(EDATE(TODAY(),G91),""))</f>
        <v/>
      </c>
      <c r="I91" s="13" t="str">
        <f>IF($A91="","",IFERROR(ROUND(((G91*(D91+E91))-B91),0),""))</f>
        <v/>
      </c>
      <c r="J91" s="14" t="str">
        <f>IF($A91="","",(COUNTIF('Debts'!$B$2:$B$201,("&lt;"&amp;B91))+1))</f>
        <v/>
      </c>
      <c r="K91" s="14" t="str">
        <f>IF($A91="","",(COUNTIF('Debts'!$C$2:$C$201,("&gt;"&amp;C91))+1))</f>
        <v/>
      </c>
    </row>
    <row r="92" spans="1:11" x14ac:dyDescent="0.25">
      <c r="B92" s="11"/>
      <c r="C92" s="12"/>
      <c r="D92" s="11"/>
      <c r="E92" s="11"/>
      <c r="F92" s="13" t="str">
        <f>IF($A92="","",ROUND(((B92*C92)/12),2))</f>
        <v/>
      </c>
      <c r="G92" s="14" t="str">
        <f>IF($A92="","",IFERROR(ROUNDUP(NPER((C92/12),-(D92+E92),B92),0),"Never"))</f>
        <v/>
      </c>
      <c r="H92" s="15" t="str">
        <f>IF($A92="","",IFERROR(EDATE(TODAY(),G92),""))</f>
        <v/>
      </c>
      <c r="I92" s="13" t="str">
        <f>IF($A92="","",IFERROR(ROUND(((G92*(D92+E92))-B92),0),""))</f>
        <v/>
      </c>
      <c r="J92" s="14" t="str">
        <f>IF($A92="","",(COUNTIF('Debts'!$B$2:$B$201,("&lt;"&amp;B92))+1))</f>
        <v/>
      </c>
      <c r="K92" s="14" t="str">
        <f>IF($A92="","",(COUNTIF('Debts'!$C$2:$C$201,("&gt;"&amp;C92))+1))</f>
        <v/>
      </c>
    </row>
    <row r="93" spans="1:11" x14ac:dyDescent="0.25">
      <c r="B93" s="11"/>
      <c r="C93" s="12"/>
      <c r="D93" s="11"/>
      <c r="E93" s="11"/>
      <c r="F93" s="13" t="str">
        <f>IF($A93="","",ROUND(((B93*C93)/12),2))</f>
        <v/>
      </c>
      <c r="G93" s="14" t="str">
        <f>IF($A93="","",IFERROR(ROUNDUP(NPER((C93/12),-(D93+E93),B93),0),"Never"))</f>
        <v/>
      </c>
      <c r="H93" s="15" t="str">
        <f>IF($A93="","",IFERROR(EDATE(TODAY(),G93),""))</f>
        <v/>
      </c>
      <c r="I93" s="13" t="str">
        <f>IF($A93="","",IFERROR(ROUND(((G93*(D93+E93))-B93),0),""))</f>
        <v/>
      </c>
      <c r="J93" s="14" t="str">
        <f>IF($A93="","",(COUNTIF('Debts'!$B$2:$B$201,("&lt;"&amp;B93))+1))</f>
        <v/>
      </c>
      <c r="K93" s="14" t="str">
        <f>IF($A93="","",(COUNTIF('Debts'!$C$2:$C$201,("&gt;"&amp;C93))+1))</f>
        <v/>
      </c>
    </row>
    <row r="94" spans="1:11" x14ac:dyDescent="0.25">
      <c r="B94" s="11"/>
      <c r="C94" s="12"/>
      <c r="D94" s="11"/>
      <c r="E94" s="11"/>
      <c r="F94" s="13" t="str">
        <f>IF($A94="","",ROUND(((B94*C94)/12),2))</f>
        <v/>
      </c>
      <c r="G94" s="14" t="str">
        <f>IF($A94="","",IFERROR(ROUNDUP(NPER((C94/12),-(D94+E94),B94),0),"Never"))</f>
        <v/>
      </c>
      <c r="H94" s="15" t="str">
        <f>IF($A94="","",IFERROR(EDATE(TODAY(),G94),""))</f>
        <v/>
      </c>
      <c r="I94" s="13" t="str">
        <f>IF($A94="","",IFERROR(ROUND(((G94*(D94+E94))-B94),0),""))</f>
        <v/>
      </c>
      <c r="J94" s="14" t="str">
        <f>IF($A94="","",(COUNTIF('Debts'!$B$2:$B$201,("&lt;"&amp;B94))+1))</f>
        <v/>
      </c>
      <c r="K94" s="14" t="str">
        <f>IF($A94="","",(COUNTIF('Debts'!$C$2:$C$201,("&gt;"&amp;C94))+1))</f>
        <v/>
      </c>
    </row>
    <row r="95" spans="1:11" x14ac:dyDescent="0.25">
      <c r="B95" s="11"/>
      <c r="C95" s="12"/>
      <c r="D95" s="11"/>
      <c r="E95" s="11"/>
      <c r="F95" s="13" t="str">
        <f>IF($A95="","",ROUND(((B95*C95)/12),2))</f>
        <v/>
      </c>
      <c r="G95" s="14" t="str">
        <f>IF($A95="","",IFERROR(ROUNDUP(NPER((C95/12),-(D95+E95),B95),0),"Never"))</f>
        <v/>
      </c>
      <c r="H95" s="15" t="str">
        <f>IF($A95="","",IFERROR(EDATE(TODAY(),G95),""))</f>
        <v/>
      </c>
      <c r="I95" s="13" t="str">
        <f>IF($A95="","",IFERROR(ROUND(((G95*(D95+E95))-B95),0),""))</f>
        <v/>
      </c>
      <c r="J95" s="14" t="str">
        <f>IF($A95="","",(COUNTIF('Debts'!$B$2:$B$201,("&lt;"&amp;B95))+1))</f>
        <v/>
      </c>
      <c r="K95" s="14" t="str">
        <f>IF($A95="","",(COUNTIF('Debts'!$C$2:$C$201,("&gt;"&amp;C95))+1))</f>
        <v/>
      </c>
    </row>
    <row r="96" spans="1:11" x14ac:dyDescent="0.25">
      <c r="B96" s="11"/>
      <c r="C96" s="12"/>
      <c r="D96" s="11"/>
      <c r="E96" s="11"/>
      <c r="F96" s="13" t="str">
        <f>IF($A96="","",ROUND(((B96*C96)/12),2))</f>
        <v/>
      </c>
      <c r="G96" s="14" t="str">
        <f>IF($A96="","",IFERROR(ROUNDUP(NPER((C96/12),-(D96+E96),B96),0),"Never"))</f>
        <v/>
      </c>
      <c r="H96" s="15" t="str">
        <f>IF($A96="","",IFERROR(EDATE(TODAY(),G96),""))</f>
        <v/>
      </c>
      <c r="I96" s="13" t="str">
        <f>IF($A96="","",IFERROR(ROUND(((G96*(D96+E96))-B96),0),""))</f>
        <v/>
      </c>
      <c r="J96" s="14" t="str">
        <f>IF($A96="","",(COUNTIF('Debts'!$B$2:$B$201,("&lt;"&amp;B96))+1))</f>
        <v/>
      </c>
      <c r="K96" s="14" t="str">
        <f>IF($A96="","",(COUNTIF('Debts'!$C$2:$C$201,("&gt;"&amp;C96))+1))</f>
        <v/>
      </c>
    </row>
    <row r="97" spans="1:11" x14ac:dyDescent="0.25">
      <c r="B97" s="11"/>
      <c r="C97" s="12"/>
      <c r="D97" s="11"/>
      <c r="E97" s="11"/>
      <c r="F97" s="13" t="str">
        <f>IF($A97="","",ROUND(((B97*C97)/12),2))</f>
        <v/>
      </c>
      <c r="G97" s="14" t="str">
        <f>IF($A97="","",IFERROR(ROUNDUP(NPER((C97/12),-(D97+E97),B97),0),"Never"))</f>
        <v/>
      </c>
      <c r="H97" s="15" t="str">
        <f>IF($A97="","",IFERROR(EDATE(TODAY(),G97),""))</f>
        <v/>
      </c>
      <c r="I97" s="13" t="str">
        <f>IF($A97="","",IFERROR(ROUND(((G97*(D97+E97))-B97),0),""))</f>
        <v/>
      </c>
      <c r="J97" s="14" t="str">
        <f>IF($A97="","",(COUNTIF('Debts'!$B$2:$B$201,("&lt;"&amp;B97))+1))</f>
        <v/>
      </c>
      <c r="K97" s="14" t="str">
        <f>IF($A97="","",(COUNTIF('Debts'!$C$2:$C$201,("&gt;"&amp;C97))+1))</f>
        <v/>
      </c>
    </row>
    <row r="98" spans="1:11" x14ac:dyDescent="0.25">
      <c r="B98" s="11"/>
      <c r="C98" s="12"/>
      <c r="D98" s="11"/>
      <c r="E98" s="11"/>
      <c r="F98" s="13" t="str">
        <f>IF($A98="","",ROUND(((B98*C98)/12),2))</f>
        <v/>
      </c>
      <c r="G98" s="14" t="str">
        <f>IF($A98="","",IFERROR(ROUNDUP(NPER((C98/12),-(D98+E98),B98),0),"Never"))</f>
        <v/>
      </c>
      <c r="H98" s="15" t="str">
        <f>IF($A98="","",IFERROR(EDATE(TODAY(),G98),""))</f>
        <v/>
      </c>
      <c r="I98" s="13" t="str">
        <f>IF($A98="","",IFERROR(ROUND(((G98*(D98+E98))-B98),0),""))</f>
        <v/>
      </c>
      <c r="J98" s="14" t="str">
        <f>IF($A98="","",(COUNTIF('Debts'!$B$2:$B$201,("&lt;"&amp;B98))+1))</f>
        <v/>
      </c>
      <c r="K98" s="14" t="str">
        <f>IF($A98="","",(COUNTIF('Debts'!$C$2:$C$201,("&gt;"&amp;C98))+1))</f>
        <v/>
      </c>
    </row>
    <row r="99" spans="1:11" x14ac:dyDescent="0.25">
      <c r="B99" s="11"/>
      <c r="C99" s="12"/>
      <c r="D99" s="11"/>
      <c r="E99" s="11"/>
      <c r="F99" s="13" t="str">
        <f>IF($A99="","",ROUND(((B99*C99)/12),2))</f>
        <v/>
      </c>
      <c r="G99" s="14" t="str">
        <f>IF($A99="","",IFERROR(ROUNDUP(NPER((C99/12),-(D99+E99),B99),0),"Never"))</f>
        <v/>
      </c>
      <c r="H99" s="15" t="str">
        <f>IF($A99="","",IFERROR(EDATE(TODAY(),G99),""))</f>
        <v/>
      </c>
      <c r="I99" s="13" t="str">
        <f>IF($A99="","",IFERROR(ROUND(((G99*(D99+E99))-B99),0),""))</f>
        <v/>
      </c>
      <c r="J99" s="14" t="str">
        <f>IF($A99="","",(COUNTIF('Debts'!$B$2:$B$201,("&lt;"&amp;B99))+1))</f>
        <v/>
      </c>
      <c r="K99" s="14" t="str">
        <f>IF($A99="","",(COUNTIF('Debts'!$C$2:$C$201,("&gt;"&amp;C99))+1))</f>
        <v/>
      </c>
    </row>
    <row r="100" spans="1:11" x14ac:dyDescent="0.25">
      <c r="B100" s="11"/>
      <c r="C100" s="12"/>
      <c r="D100" s="11"/>
      <c r="E100" s="11"/>
      <c r="F100" s="13" t="str">
        <f>IF($A100="","",ROUND(((B100*C100)/12),2))</f>
        <v/>
      </c>
      <c r="G100" s="14" t="str">
        <f>IF($A100="","",IFERROR(ROUNDUP(NPER((C100/12),-(D100+E100),B100),0),"Never"))</f>
        <v/>
      </c>
      <c r="H100" s="15" t="str">
        <f>IF($A100="","",IFERROR(EDATE(TODAY(),G100),""))</f>
        <v/>
      </c>
      <c r="I100" s="13" t="str">
        <f>IF($A100="","",IFERROR(ROUND(((G100*(D100+E100))-B100),0),""))</f>
        <v/>
      </c>
      <c r="J100" s="14" t="str">
        <f>IF($A100="","",(COUNTIF('Debts'!$B$2:$B$201,("&lt;"&amp;B100))+1))</f>
        <v/>
      </c>
      <c r="K100" s="14" t="str">
        <f>IF($A100="","",(COUNTIF('Debts'!$C$2:$C$201,("&gt;"&amp;C100))+1))</f>
        <v/>
      </c>
    </row>
    <row r="101" spans="1:11" x14ac:dyDescent="0.25">
      <c r="B101" s="11"/>
      <c r="C101" s="12"/>
      <c r="D101" s="11"/>
      <c r="E101" s="11"/>
      <c r="F101" s="13" t="str">
        <f>IF($A101="","",ROUND(((B101*C101)/12),2))</f>
        <v/>
      </c>
      <c r="G101" s="14" t="str">
        <f>IF($A101="","",IFERROR(ROUNDUP(NPER((C101/12),-(D101+E101),B101),0),"Never"))</f>
        <v/>
      </c>
      <c r="H101" s="15" t="str">
        <f>IF($A101="","",IFERROR(EDATE(TODAY(),G101),""))</f>
        <v/>
      </c>
      <c r="I101" s="13" t="str">
        <f>IF($A101="","",IFERROR(ROUND(((G101*(D101+E101))-B101),0),""))</f>
        <v/>
      </c>
      <c r="J101" s="14" t="str">
        <f>IF($A101="","",(COUNTIF('Debts'!$B$2:$B$201,("&lt;"&amp;B101))+1))</f>
        <v/>
      </c>
      <c r="K101" s="14" t="str">
        <f>IF($A101="","",(COUNTIF('Debts'!$C$2:$C$201,("&gt;"&amp;C101))+1))</f>
        <v/>
      </c>
    </row>
    <row r="102" spans="1:11" x14ac:dyDescent="0.25">
      <c r="B102" s="11"/>
      <c r="C102" s="12"/>
      <c r="D102" s="11"/>
      <c r="E102" s="11"/>
      <c r="F102" s="13" t="str">
        <f>IF($A102="","",ROUND(((B102*C102)/12),2))</f>
        <v/>
      </c>
      <c r="G102" s="14" t="str">
        <f>IF($A102="","",IFERROR(ROUNDUP(NPER((C102/12),-(D102+E102),B102),0),"Never"))</f>
        <v/>
      </c>
      <c r="H102" s="15" t="str">
        <f>IF($A102="","",IFERROR(EDATE(TODAY(),G102),""))</f>
        <v/>
      </c>
      <c r="I102" s="13" t="str">
        <f>IF($A102="","",IFERROR(ROUND(((G102*(D102+E102))-B102),0),""))</f>
        <v/>
      </c>
      <c r="J102" s="14" t="str">
        <f>IF($A102="","",(COUNTIF('Debts'!$B$2:$B$201,("&lt;"&amp;B102))+1))</f>
        <v/>
      </c>
      <c r="K102" s="14" t="str">
        <f>IF($A102="","",(COUNTIF('Debts'!$C$2:$C$201,("&gt;"&amp;C102))+1))</f>
        <v/>
      </c>
    </row>
    <row r="103" spans="1:11" x14ac:dyDescent="0.25">
      <c r="B103" s="11"/>
      <c r="C103" s="12"/>
      <c r="D103" s="11"/>
      <c r="E103" s="11"/>
      <c r="F103" s="13" t="str">
        <f>IF($A103="","",ROUND(((B103*C103)/12),2))</f>
        <v/>
      </c>
      <c r="G103" s="14" t="str">
        <f>IF($A103="","",IFERROR(ROUNDUP(NPER((C103/12),-(D103+E103),B103),0),"Never"))</f>
        <v/>
      </c>
      <c r="H103" s="15" t="str">
        <f>IF($A103="","",IFERROR(EDATE(TODAY(),G103),""))</f>
        <v/>
      </c>
      <c r="I103" s="13" t="str">
        <f>IF($A103="","",IFERROR(ROUND(((G103*(D103+E103))-B103),0),""))</f>
        <v/>
      </c>
      <c r="J103" s="14" t="str">
        <f>IF($A103="","",(COUNTIF('Debts'!$B$2:$B$201,("&lt;"&amp;B103))+1))</f>
        <v/>
      </c>
      <c r="K103" s="14" t="str">
        <f>IF($A103="","",(COUNTIF('Debts'!$C$2:$C$201,("&gt;"&amp;C103))+1))</f>
        <v/>
      </c>
    </row>
    <row r="104" spans="1:11" x14ac:dyDescent="0.25">
      <c r="B104" s="11"/>
      <c r="C104" s="12"/>
      <c r="D104" s="11"/>
      <c r="E104" s="11"/>
      <c r="F104" s="13" t="str">
        <f>IF($A104="","",ROUND(((B104*C104)/12),2))</f>
        <v/>
      </c>
      <c r="G104" s="14" t="str">
        <f>IF($A104="","",IFERROR(ROUNDUP(NPER((C104/12),-(D104+E104),B104),0),"Never"))</f>
        <v/>
      </c>
      <c r="H104" s="15" t="str">
        <f>IF($A104="","",IFERROR(EDATE(TODAY(),G104),""))</f>
        <v/>
      </c>
      <c r="I104" s="13" t="str">
        <f>IF($A104="","",IFERROR(ROUND(((G104*(D104+E104))-B104),0),""))</f>
        <v/>
      </c>
      <c r="J104" s="14" t="str">
        <f>IF($A104="","",(COUNTIF('Debts'!$B$2:$B$201,("&lt;"&amp;B104))+1))</f>
        <v/>
      </c>
      <c r="K104" s="14" t="str">
        <f>IF($A104="","",(COUNTIF('Debts'!$C$2:$C$201,("&gt;"&amp;C104))+1))</f>
        <v/>
      </c>
    </row>
    <row r="105" spans="1:11" x14ac:dyDescent="0.25">
      <c r="B105" s="11"/>
      <c r="C105" s="12"/>
      <c r="D105" s="11"/>
      <c r="E105" s="11"/>
      <c r="F105" s="13" t="str">
        <f>IF($A105="","",ROUND(((B105*C105)/12),2))</f>
        <v/>
      </c>
      <c r="G105" s="14" t="str">
        <f>IF($A105="","",IFERROR(ROUNDUP(NPER((C105/12),-(D105+E105),B105),0),"Never"))</f>
        <v/>
      </c>
      <c r="H105" s="15" t="str">
        <f>IF($A105="","",IFERROR(EDATE(TODAY(),G105),""))</f>
        <v/>
      </c>
      <c r="I105" s="13" t="str">
        <f>IF($A105="","",IFERROR(ROUND(((G105*(D105+E105))-B105),0),""))</f>
        <v/>
      </c>
      <c r="J105" s="14" t="str">
        <f>IF($A105="","",(COUNTIF('Debts'!$B$2:$B$201,("&lt;"&amp;B105))+1))</f>
        <v/>
      </c>
      <c r="K105" s="14" t="str">
        <f>IF($A105="","",(COUNTIF('Debts'!$C$2:$C$201,("&gt;"&amp;C105))+1))</f>
        <v/>
      </c>
    </row>
    <row r="106" spans="1:11" x14ac:dyDescent="0.25">
      <c r="B106" s="11"/>
      <c r="C106" s="12"/>
      <c r="D106" s="11"/>
      <c r="E106" s="11"/>
      <c r="F106" s="13" t="str">
        <f>IF($A106="","",ROUND(((B106*C106)/12),2))</f>
        <v/>
      </c>
      <c r="G106" s="14" t="str">
        <f>IF($A106="","",IFERROR(ROUNDUP(NPER((C106/12),-(D106+E106),B106),0),"Never"))</f>
        <v/>
      </c>
      <c r="H106" s="15" t="str">
        <f>IF($A106="","",IFERROR(EDATE(TODAY(),G106),""))</f>
        <v/>
      </c>
      <c r="I106" s="13" t="str">
        <f>IF($A106="","",IFERROR(ROUND(((G106*(D106+E106))-B106),0),""))</f>
        <v/>
      </c>
      <c r="J106" s="14" t="str">
        <f>IF($A106="","",(COUNTIF('Debts'!$B$2:$B$201,("&lt;"&amp;B106))+1))</f>
        <v/>
      </c>
      <c r="K106" s="14" t="str">
        <f>IF($A106="","",(COUNTIF('Debts'!$C$2:$C$201,("&gt;"&amp;C106))+1))</f>
        <v/>
      </c>
    </row>
    <row r="107" spans="1:11" x14ac:dyDescent="0.25">
      <c r="B107" s="11"/>
      <c r="C107" s="12"/>
      <c r="D107" s="11"/>
      <c r="E107" s="11"/>
      <c r="F107" s="13" t="str">
        <f>IF($A107="","",ROUND(((B107*C107)/12),2))</f>
        <v/>
      </c>
      <c r="G107" s="14" t="str">
        <f>IF($A107="","",IFERROR(ROUNDUP(NPER((C107/12),-(D107+E107),B107),0),"Never"))</f>
        <v/>
      </c>
      <c r="H107" s="15" t="str">
        <f>IF($A107="","",IFERROR(EDATE(TODAY(),G107),""))</f>
        <v/>
      </c>
      <c r="I107" s="13" t="str">
        <f>IF($A107="","",IFERROR(ROUND(((G107*(D107+E107))-B107),0),""))</f>
        <v/>
      </c>
      <c r="J107" s="14" t="str">
        <f>IF($A107="","",(COUNTIF('Debts'!$B$2:$B$201,("&lt;"&amp;B107))+1))</f>
        <v/>
      </c>
      <c r="K107" s="14" t="str">
        <f>IF($A107="","",(COUNTIF('Debts'!$C$2:$C$201,("&gt;"&amp;C107))+1))</f>
        <v/>
      </c>
    </row>
    <row r="108" spans="1:11" x14ac:dyDescent="0.25">
      <c r="B108" s="11"/>
      <c r="C108" s="12"/>
      <c r="D108" s="11"/>
      <c r="E108" s="11"/>
      <c r="F108" s="13" t="str">
        <f>IF($A108="","",ROUND(((B108*C108)/12),2))</f>
        <v/>
      </c>
      <c r="G108" s="14" t="str">
        <f>IF($A108="","",IFERROR(ROUNDUP(NPER((C108/12),-(D108+E108),B108),0),"Never"))</f>
        <v/>
      </c>
      <c r="H108" s="15" t="str">
        <f>IF($A108="","",IFERROR(EDATE(TODAY(),G108),""))</f>
        <v/>
      </c>
      <c r="I108" s="13" t="str">
        <f>IF($A108="","",IFERROR(ROUND(((G108*(D108+E108))-B108),0),""))</f>
        <v/>
      </c>
      <c r="J108" s="14" t="str">
        <f>IF($A108="","",(COUNTIF('Debts'!$B$2:$B$201,("&lt;"&amp;B108))+1))</f>
        <v/>
      </c>
      <c r="K108" s="14" t="str">
        <f>IF($A108="","",(COUNTIF('Debts'!$C$2:$C$201,("&gt;"&amp;C108))+1))</f>
        <v/>
      </c>
    </row>
    <row r="109" spans="1:11" x14ac:dyDescent="0.25">
      <c r="B109" s="11"/>
      <c r="C109" s="12"/>
      <c r="D109" s="11"/>
      <c r="E109" s="11"/>
      <c r="F109" s="13" t="str">
        <f>IF($A109="","",ROUND(((B109*C109)/12),2))</f>
        <v/>
      </c>
      <c r="G109" s="14" t="str">
        <f>IF($A109="","",IFERROR(ROUNDUP(NPER((C109/12),-(D109+E109),B109),0),"Never"))</f>
        <v/>
      </c>
      <c r="H109" s="15" t="str">
        <f>IF($A109="","",IFERROR(EDATE(TODAY(),G109),""))</f>
        <v/>
      </c>
      <c r="I109" s="13" t="str">
        <f>IF($A109="","",IFERROR(ROUND(((G109*(D109+E109))-B109),0),""))</f>
        <v/>
      </c>
      <c r="J109" s="14" t="str">
        <f>IF($A109="","",(COUNTIF('Debts'!$B$2:$B$201,("&lt;"&amp;B109))+1))</f>
        <v/>
      </c>
      <c r="K109" s="14" t="str">
        <f>IF($A109="","",(COUNTIF('Debts'!$C$2:$C$201,("&gt;"&amp;C109))+1))</f>
        <v/>
      </c>
    </row>
    <row r="110" spans="1:11" x14ac:dyDescent="0.25">
      <c r="B110" s="11"/>
      <c r="C110" s="12"/>
      <c r="D110" s="11"/>
      <c r="E110" s="11"/>
      <c r="F110" s="13" t="str">
        <f>IF($A110="","",ROUND(((B110*C110)/12),2))</f>
        <v/>
      </c>
      <c r="G110" s="14" t="str">
        <f>IF($A110="","",IFERROR(ROUNDUP(NPER((C110/12),-(D110+E110),B110),0),"Never"))</f>
        <v/>
      </c>
      <c r="H110" s="15" t="str">
        <f>IF($A110="","",IFERROR(EDATE(TODAY(),G110),""))</f>
        <v/>
      </c>
      <c r="I110" s="13" t="str">
        <f>IF($A110="","",IFERROR(ROUND(((G110*(D110+E110))-B110),0),""))</f>
        <v/>
      </c>
      <c r="J110" s="14" t="str">
        <f>IF($A110="","",(COUNTIF('Debts'!$B$2:$B$201,("&lt;"&amp;B110))+1))</f>
        <v/>
      </c>
      <c r="K110" s="14" t="str">
        <f>IF($A110="","",(COUNTIF('Debts'!$C$2:$C$201,("&gt;"&amp;C110))+1))</f>
        <v/>
      </c>
    </row>
    <row r="111" spans="1:11" x14ac:dyDescent="0.25">
      <c r="B111" s="11"/>
      <c r="C111" s="12"/>
      <c r="D111" s="11"/>
      <c r="E111" s="11"/>
      <c r="F111" s="13" t="str">
        <f>IF($A111="","",ROUND(((B111*C111)/12),2))</f>
        <v/>
      </c>
      <c r="G111" s="14" t="str">
        <f>IF($A111="","",IFERROR(ROUNDUP(NPER((C111/12),-(D111+E111),B111),0),"Never"))</f>
        <v/>
      </c>
      <c r="H111" s="15" t="str">
        <f>IF($A111="","",IFERROR(EDATE(TODAY(),G111),""))</f>
        <v/>
      </c>
      <c r="I111" s="13" t="str">
        <f>IF($A111="","",IFERROR(ROUND(((G111*(D111+E111))-B111),0),""))</f>
        <v/>
      </c>
      <c r="J111" s="14" t="str">
        <f>IF($A111="","",(COUNTIF('Debts'!$B$2:$B$201,("&lt;"&amp;B111))+1))</f>
        <v/>
      </c>
      <c r="K111" s="14" t="str">
        <f>IF($A111="","",(COUNTIF('Debts'!$C$2:$C$201,("&gt;"&amp;C111))+1))</f>
        <v/>
      </c>
    </row>
    <row r="112" spans="1:11" x14ac:dyDescent="0.25">
      <c r="B112" s="11"/>
      <c r="C112" s="12"/>
      <c r="D112" s="11"/>
      <c r="E112" s="11"/>
      <c r="F112" s="13" t="str">
        <f>IF($A112="","",ROUND(((B112*C112)/12),2))</f>
        <v/>
      </c>
      <c r="G112" s="14" t="str">
        <f>IF($A112="","",IFERROR(ROUNDUP(NPER((C112/12),-(D112+E112),B112),0),"Never"))</f>
        <v/>
      </c>
      <c r="H112" s="15" t="str">
        <f>IF($A112="","",IFERROR(EDATE(TODAY(),G112),""))</f>
        <v/>
      </c>
      <c r="I112" s="13" t="str">
        <f>IF($A112="","",IFERROR(ROUND(((G112*(D112+E112))-B112),0),""))</f>
        <v/>
      </c>
      <c r="J112" s="14" t="str">
        <f>IF($A112="","",(COUNTIF('Debts'!$B$2:$B$201,("&lt;"&amp;B112))+1))</f>
        <v/>
      </c>
      <c r="K112" s="14" t="str">
        <f>IF($A112="","",(COUNTIF('Debts'!$C$2:$C$201,("&gt;"&amp;C112))+1))</f>
        <v/>
      </c>
    </row>
    <row r="113" spans="1:11" x14ac:dyDescent="0.25">
      <c r="B113" s="11"/>
      <c r="C113" s="12"/>
      <c r="D113" s="11"/>
      <c r="E113" s="11"/>
      <c r="F113" s="13" t="str">
        <f>IF($A113="","",ROUND(((B113*C113)/12),2))</f>
        <v/>
      </c>
      <c r="G113" s="14" t="str">
        <f>IF($A113="","",IFERROR(ROUNDUP(NPER((C113/12),-(D113+E113),B113),0),"Never"))</f>
        <v/>
      </c>
      <c r="H113" s="15" t="str">
        <f>IF($A113="","",IFERROR(EDATE(TODAY(),G113),""))</f>
        <v/>
      </c>
      <c r="I113" s="13" t="str">
        <f>IF($A113="","",IFERROR(ROUND(((G113*(D113+E113))-B113),0),""))</f>
        <v/>
      </c>
      <c r="J113" s="14" t="str">
        <f>IF($A113="","",(COUNTIF('Debts'!$B$2:$B$201,("&lt;"&amp;B113))+1))</f>
        <v/>
      </c>
      <c r="K113" s="14" t="str">
        <f>IF($A113="","",(COUNTIF('Debts'!$C$2:$C$201,("&gt;"&amp;C113))+1))</f>
        <v/>
      </c>
    </row>
    <row r="114" spans="1:11" x14ac:dyDescent="0.25">
      <c r="B114" s="11"/>
      <c r="C114" s="12"/>
      <c r="D114" s="11"/>
      <c r="E114" s="11"/>
      <c r="F114" s="13" t="str">
        <f>IF($A114="","",ROUND(((B114*C114)/12),2))</f>
        <v/>
      </c>
      <c r="G114" s="14" t="str">
        <f>IF($A114="","",IFERROR(ROUNDUP(NPER((C114/12),-(D114+E114),B114),0),"Never"))</f>
        <v/>
      </c>
      <c r="H114" s="15" t="str">
        <f>IF($A114="","",IFERROR(EDATE(TODAY(),G114),""))</f>
        <v/>
      </c>
      <c r="I114" s="13" t="str">
        <f>IF($A114="","",IFERROR(ROUND(((G114*(D114+E114))-B114),0),""))</f>
        <v/>
      </c>
      <c r="J114" s="14" t="str">
        <f>IF($A114="","",(COUNTIF('Debts'!$B$2:$B$201,("&lt;"&amp;B114))+1))</f>
        <v/>
      </c>
      <c r="K114" s="14" t="str">
        <f>IF($A114="","",(COUNTIF('Debts'!$C$2:$C$201,("&gt;"&amp;C114))+1))</f>
        <v/>
      </c>
    </row>
    <row r="115" spans="1:11" x14ac:dyDescent="0.25">
      <c r="B115" s="11"/>
      <c r="C115" s="12"/>
      <c r="D115" s="11"/>
      <c r="E115" s="11"/>
      <c r="F115" s="13" t="str">
        <f>IF($A115="","",ROUND(((B115*C115)/12),2))</f>
        <v/>
      </c>
      <c r="G115" s="14" t="str">
        <f>IF($A115="","",IFERROR(ROUNDUP(NPER((C115/12),-(D115+E115),B115),0),"Never"))</f>
        <v/>
      </c>
      <c r="H115" s="15" t="str">
        <f>IF($A115="","",IFERROR(EDATE(TODAY(),G115),""))</f>
        <v/>
      </c>
      <c r="I115" s="13" t="str">
        <f>IF($A115="","",IFERROR(ROUND(((G115*(D115+E115))-B115),0),""))</f>
        <v/>
      </c>
      <c r="J115" s="14" t="str">
        <f>IF($A115="","",(COUNTIF('Debts'!$B$2:$B$201,("&lt;"&amp;B115))+1))</f>
        <v/>
      </c>
      <c r="K115" s="14" t="str">
        <f>IF($A115="","",(COUNTIF('Debts'!$C$2:$C$201,("&gt;"&amp;C115))+1))</f>
        <v/>
      </c>
    </row>
    <row r="116" spans="1:11" x14ac:dyDescent="0.25">
      <c r="B116" s="11"/>
      <c r="C116" s="12"/>
      <c r="D116" s="11"/>
      <c r="E116" s="11"/>
      <c r="F116" s="13" t="str">
        <f>IF($A116="","",ROUND(((B116*C116)/12),2))</f>
        <v/>
      </c>
      <c r="G116" s="14" t="str">
        <f>IF($A116="","",IFERROR(ROUNDUP(NPER((C116/12),-(D116+E116),B116),0),"Never"))</f>
        <v/>
      </c>
      <c r="H116" s="15" t="str">
        <f>IF($A116="","",IFERROR(EDATE(TODAY(),G116),""))</f>
        <v/>
      </c>
      <c r="I116" s="13" t="str">
        <f>IF($A116="","",IFERROR(ROUND(((G116*(D116+E116))-B116),0),""))</f>
        <v/>
      </c>
      <c r="J116" s="14" t="str">
        <f>IF($A116="","",(COUNTIF('Debts'!$B$2:$B$201,("&lt;"&amp;B116))+1))</f>
        <v/>
      </c>
      <c r="K116" s="14" t="str">
        <f>IF($A116="","",(COUNTIF('Debts'!$C$2:$C$201,("&gt;"&amp;C116))+1))</f>
        <v/>
      </c>
    </row>
    <row r="117" spans="1:11" x14ac:dyDescent="0.25">
      <c r="B117" s="11"/>
      <c r="C117" s="12"/>
      <c r="D117" s="11"/>
      <c r="E117" s="11"/>
      <c r="F117" s="13" t="str">
        <f>IF($A117="","",ROUND(((B117*C117)/12),2))</f>
        <v/>
      </c>
      <c r="G117" s="14" t="str">
        <f>IF($A117="","",IFERROR(ROUNDUP(NPER((C117/12),-(D117+E117),B117),0),"Never"))</f>
        <v/>
      </c>
      <c r="H117" s="15" t="str">
        <f>IF($A117="","",IFERROR(EDATE(TODAY(),G117),""))</f>
        <v/>
      </c>
      <c r="I117" s="13" t="str">
        <f>IF($A117="","",IFERROR(ROUND(((G117*(D117+E117))-B117),0),""))</f>
        <v/>
      </c>
      <c r="J117" s="14" t="str">
        <f>IF($A117="","",(COUNTIF('Debts'!$B$2:$B$201,("&lt;"&amp;B117))+1))</f>
        <v/>
      </c>
      <c r="K117" s="14" t="str">
        <f>IF($A117="","",(COUNTIF('Debts'!$C$2:$C$201,("&gt;"&amp;C117))+1))</f>
        <v/>
      </c>
    </row>
    <row r="118" spans="1:11" x14ac:dyDescent="0.25">
      <c r="B118" s="11"/>
      <c r="C118" s="12"/>
      <c r="D118" s="11"/>
      <c r="E118" s="11"/>
      <c r="F118" s="13" t="str">
        <f>IF($A118="","",ROUND(((B118*C118)/12),2))</f>
        <v/>
      </c>
      <c r="G118" s="14" t="str">
        <f>IF($A118="","",IFERROR(ROUNDUP(NPER((C118/12),-(D118+E118),B118),0),"Never"))</f>
        <v/>
      </c>
      <c r="H118" s="15" t="str">
        <f>IF($A118="","",IFERROR(EDATE(TODAY(),G118),""))</f>
        <v/>
      </c>
      <c r="I118" s="13" t="str">
        <f>IF($A118="","",IFERROR(ROUND(((G118*(D118+E118))-B118),0),""))</f>
        <v/>
      </c>
      <c r="J118" s="14" t="str">
        <f>IF($A118="","",(COUNTIF('Debts'!$B$2:$B$201,("&lt;"&amp;B118))+1))</f>
        <v/>
      </c>
      <c r="K118" s="14" t="str">
        <f>IF($A118="","",(COUNTIF('Debts'!$C$2:$C$201,("&gt;"&amp;C118))+1))</f>
        <v/>
      </c>
    </row>
    <row r="119" spans="1:11" x14ac:dyDescent="0.25">
      <c r="B119" s="11"/>
      <c r="C119" s="12"/>
      <c r="D119" s="11"/>
      <c r="E119" s="11"/>
      <c r="F119" s="13" t="str">
        <f>IF($A119="","",ROUND(((B119*C119)/12),2))</f>
        <v/>
      </c>
      <c r="G119" s="14" t="str">
        <f>IF($A119="","",IFERROR(ROUNDUP(NPER((C119/12),-(D119+E119),B119),0),"Never"))</f>
        <v/>
      </c>
      <c r="H119" s="15" t="str">
        <f>IF($A119="","",IFERROR(EDATE(TODAY(),G119),""))</f>
        <v/>
      </c>
      <c r="I119" s="13" t="str">
        <f>IF($A119="","",IFERROR(ROUND(((G119*(D119+E119))-B119),0),""))</f>
        <v/>
      </c>
      <c r="J119" s="14" t="str">
        <f>IF($A119="","",(COUNTIF('Debts'!$B$2:$B$201,("&lt;"&amp;B119))+1))</f>
        <v/>
      </c>
      <c r="K119" s="14" t="str">
        <f>IF($A119="","",(COUNTIF('Debts'!$C$2:$C$201,("&gt;"&amp;C119))+1))</f>
        <v/>
      </c>
    </row>
    <row r="120" spans="1:11" x14ac:dyDescent="0.25">
      <c r="B120" s="11"/>
      <c r="C120" s="12"/>
      <c r="D120" s="11"/>
      <c r="E120" s="11"/>
      <c r="F120" s="13" t="str">
        <f>IF($A120="","",ROUND(((B120*C120)/12),2))</f>
        <v/>
      </c>
      <c r="G120" s="14" t="str">
        <f>IF($A120="","",IFERROR(ROUNDUP(NPER((C120/12),-(D120+E120),B120),0),"Never"))</f>
        <v/>
      </c>
      <c r="H120" s="15" t="str">
        <f>IF($A120="","",IFERROR(EDATE(TODAY(),G120),""))</f>
        <v/>
      </c>
      <c r="I120" s="13" t="str">
        <f>IF($A120="","",IFERROR(ROUND(((G120*(D120+E120))-B120),0),""))</f>
        <v/>
      </c>
      <c r="J120" s="14" t="str">
        <f>IF($A120="","",(COUNTIF('Debts'!$B$2:$B$201,("&lt;"&amp;B120))+1))</f>
        <v/>
      </c>
      <c r="K120" s="14" t="str">
        <f>IF($A120="","",(COUNTIF('Debts'!$C$2:$C$201,("&gt;"&amp;C120))+1))</f>
        <v/>
      </c>
    </row>
    <row r="121" spans="1:11" x14ac:dyDescent="0.25">
      <c r="B121" s="11"/>
      <c r="C121" s="12"/>
      <c r="D121" s="11"/>
      <c r="E121" s="11"/>
      <c r="F121" s="13" t="str">
        <f>IF($A121="","",ROUND(((B121*C121)/12),2))</f>
        <v/>
      </c>
      <c r="G121" s="14" t="str">
        <f>IF($A121="","",IFERROR(ROUNDUP(NPER((C121/12),-(D121+E121),B121),0),"Never"))</f>
        <v/>
      </c>
      <c r="H121" s="15" t="str">
        <f>IF($A121="","",IFERROR(EDATE(TODAY(),G121),""))</f>
        <v/>
      </c>
      <c r="I121" s="13" t="str">
        <f>IF($A121="","",IFERROR(ROUND(((G121*(D121+E121))-B121),0),""))</f>
        <v/>
      </c>
      <c r="J121" s="14" t="str">
        <f>IF($A121="","",(COUNTIF('Debts'!$B$2:$B$201,("&lt;"&amp;B121))+1))</f>
        <v/>
      </c>
      <c r="K121" s="14" t="str">
        <f>IF($A121="","",(COUNTIF('Debts'!$C$2:$C$201,("&gt;"&amp;C121))+1))</f>
        <v/>
      </c>
    </row>
    <row r="122" spans="1:11" x14ac:dyDescent="0.25">
      <c r="B122" s="11"/>
      <c r="C122" s="12"/>
      <c r="D122" s="11"/>
      <c r="E122" s="11"/>
      <c r="F122" s="13" t="str">
        <f>IF($A122="","",ROUND(((B122*C122)/12),2))</f>
        <v/>
      </c>
      <c r="G122" s="14" t="str">
        <f>IF($A122="","",IFERROR(ROUNDUP(NPER((C122/12),-(D122+E122),B122),0),"Never"))</f>
        <v/>
      </c>
      <c r="H122" s="15" t="str">
        <f>IF($A122="","",IFERROR(EDATE(TODAY(),G122),""))</f>
        <v/>
      </c>
      <c r="I122" s="13" t="str">
        <f>IF($A122="","",IFERROR(ROUND(((G122*(D122+E122))-B122),0),""))</f>
        <v/>
      </c>
      <c r="J122" s="14" t="str">
        <f>IF($A122="","",(COUNTIF('Debts'!$B$2:$B$201,("&lt;"&amp;B122))+1))</f>
        <v/>
      </c>
      <c r="K122" s="14" t="str">
        <f>IF($A122="","",(COUNTIF('Debts'!$C$2:$C$201,("&gt;"&amp;C122))+1))</f>
        <v/>
      </c>
    </row>
    <row r="123" spans="1:11" x14ac:dyDescent="0.25">
      <c r="B123" s="11"/>
      <c r="C123" s="12"/>
      <c r="D123" s="11"/>
      <c r="E123" s="11"/>
      <c r="F123" s="13" t="str">
        <f>IF($A123="","",ROUND(((B123*C123)/12),2))</f>
        <v/>
      </c>
      <c r="G123" s="14" t="str">
        <f>IF($A123="","",IFERROR(ROUNDUP(NPER((C123/12),-(D123+E123),B123),0),"Never"))</f>
        <v/>
      </c>
      <c r="H123" s="15" t="str">
        <f>IF($A123="","",IFERROR(EDATE(TODAY(),G123),""))</f>
        <v/>
      </c>
      <c r="I123" s="13" t="str">
        <f>IF($A123="","",IFERROR(ROUND(((G123*(D123+E123))-B123),0),""))</f>
        <v/>
      </c>
      <c r="J123" s="14" t="str">
        <f>IF($A123="","",(COUNTIF('Debts'!$B$2:$B$201,("&lt;"&amp;B123))+1))</f>
        <v/>
      </c>
      <c r="K123" s="14" t="str">
        <f>IF($A123="","",(COUNTIF('Debts'!$C$2:$C$201,("&gt;"&amp;C123))+1))</f>
        <v/>
      </c>
    </row>
    <row r="124" spans="1:11" x14ac:dyDescent="0.25">
      <c r="B124" s="11"/>
      <c r="C124" s="12"/>
      <c r="D124" s="11"/>
      <c r="E124" s="11"/>
      <c r="F124" s="13" t="str">
        <f>IF($A124="","",ROUND(((B124*C124)/12),2))</f>
        <v/>
      </c>
      <c r="G124" s="14" t="str">
        <f>IF($A124="","",IFERROR(ROUNDUP(NPER((C124/12),-(D124+E124),B124),0),"Never"))</f>
        <v/>
      </c>
      <c r="H124" s="15" t="str">
        <f>IF($A124="","",IFERROR(EDATE(TODAY(),G124),""))</f>
        <v/>
      </c>
      <c r="I124" s="13" t="str">
        <f>IF($A124="","",IFERROR(ROUND(((G124*(D124+E124))-B124),0),""))</f>
        <v/>
      </c>
      <c r="J124" s="14" t="str">
        <f>IF($A124="","",(COUNTIF('Debts'!$B$2:$B$201,("&lt;"&amp;B124))+1))</f>
        <v/>
      </c>
      <c r="K124" s="14" t="str">
        <f>IF($A124="","",(COUNTIF('Debts'!$C$2:$C$201,("&gt;"&amp;C124))+1))</f>
        <v/>
      </c>
    </row>
    <row r="125" spans="1:11" x14ac:dyDescent="0.25">
      <c r="B125" s="11"/>
      <c r="C125" s="12"/>
      <c r="D125" s="11"/>
      <c r="E125" s="11"/>
      <c r="F125" s="13" t="str">
        <f>IF($A125="","",ROUND(((B125*C125)/12),2))</f>
        <v/>
      </c>
      <c r="G125" s="14" t="str">
        <f>IF($A125="","",IFERROR(ROUNDUP(NPER((C125/12),-(D125+E125),B125),0),"Never"))</f>
        <v/>
      </c>
      <c r="H125" s="15" t="str">
        <f>IF($A125="","",IFERROR(EDATE(TODAY(),G125),""))</f>
        <v/>
      </c>
      <c r="I125" s="13" t="str">
        <f>IF($A125="","",IFERROR(ROUND(((G125*(D125+E125))-B125),0),""))</f>
        <v/>
      </c>
      <c r="J125" s="14" t="str">
        <f>IF($A125="","",(COUNTIF('Debts'!$B$2:$B$201,("&lt;"&amp;B125))+1))</f>
        <v/>
      </c>
      <c r="K125" s="14" t="str">
        <f>IF($A125="","",(COUNTIF('Debts'!$C$2:$C$201,("&gt;"&amp;C125))+1))</f>
        <v/>
      </c>
    </row>
    <row r="126" spans="1:11" x14ac:dyDescent="0.25">
      <c r="B126" s="11"/>
      <c r="C126" s="12"/>
      <c r="D126" s="11"/>
      <c r="E126" s="11"/>
      <c r="F126" s="13" t="str">
        <f>IF($A126="","",ROUND(((B126*C126)/12),2))</f>
        <v/>
      </c>
      <c r="G126" s="14" t="str">
        <f>IF($A126="","",IFERROR(ROUNDUP(NPER((C126/12),-(D126+E126),B126),0),"Never"))</f>
        <v/>
      </c>
      <c r="H126" s="15" t="str">
        <f>IF($A126="","",IFERROR(EDATE(TODAY(),G126),""))</f>
        <v/>
      </c>
      <c r="I126" s="13" t="str">
        <f>IF($A126="","",IFERROR(ROUND(((G126*(D126+E126))-B126),0),""))</f>
        <v/>
      </c>
      <c r="J126" s="14" t="str">
        <f>IF($A126="","",(COUNTIF('Debts'!$B$2:$B$201,("&lt;"&amp;B126))+1))</f>
        <v/>
      </c>
      <c r="K126" s="14" t="str">
        <f>IF($A126="","",(COUNTIF('Debts'!$C$2:$C$201,("&gt;"&amp;C126))+1))</f>
        <v/>
      </c>
    </row>
    <row r="127" spans="1:11" x14ac:dyDescent="0.25">
      <c r="B127" s="11"/>
      <c r="C127" s="12"/>
      <c r="D127" s="11"/>
      <c r="E127" s="11"/>
      <c r="F127" s="13" t="str">
        <f>IF($A127="","",ROUND(((B127*C127)/12),2))</f>
        <v/>
      </c>
      <c r="G127" s="14" t="str">
        <f>IF($A127="","",IFERROR(ROUNDUP(NPER((C127/12),-(D127+E127),B127),0),"Never"))</f>
        <v/>
      </c>
      <c r="H127" s="15" t="str">
        <f>IF($A127="","",IFERROR(EDATE(TODAY(),G127),""))</f>
        <v/>
      </c>
      <c r="I127" s="13" t="str">
        <f>IF($A127="","",IFERROR(ROUND(((G127*(D127+E127))-B127),0),""))</f>
        <v/>
      </c>
      <c r="J127" s="14" t="str">
        <f>IF($A127="","",(COUNTIF('Debts'!$B$2:$B$201,("&lt;"&amp;B127))+1))</f>
        <v/>
      </c>
      <c r="K127" s="14" t="str">
        <f>IF($A127="","",(COUNTIF('Debts'!$C$2:$C$201,("&gt;"&amp;C127))+1))</f>
        <v/>
      </c>
    </row>
    <row r="128" spans="1:11" x14ac:dyDescent="0.25">
      <c r="B128" s="11"/>
      <c r="C128" s="12"/>
      <c r="D128" s="11"/>
      <c r="E128" s="11"/>
      <c r="F128" s="13" t="str">
        <f>IF($A128="","",ROUND(((B128*C128)/12),2))</f>
        <v/>
      </c>
      <c r="G128" s="14" t="str">
        <f>IF($A128="","",IFERROR(ROUNDUP(NPER((C128/12),-(D128+E128),B128),0),"Never"))</f>
        <v/>
      </c>
      <c r="H128" s="15" t="str">
        <f>IF($A128="","",IFERROR(EDATE(TODAY(),G128),""))</f>
        <v/>
      </c>
      <c r="I128" s="13" t="str">
        <f>IF($A128="","",IFERROR(ROUND(((G128*(D128+E128))-B128),0),""))</f>
        <v/>
      </c>
      <c r="J128" s="14" t="str">
        <f>IF($A128="","",(COUNTIF('Debts'!$B$2:$B$201,("&lt;"&amp;B128))+1))</f>
        <v/>
      </c>
      <c r="K128" s="14" t="str">
        <f>IF($A128="","",(COUNTIF('Debts'!$C$2:$C$201,("&gt;"&amp;C128))+1))</f>
        <v/>
      </c>
    </row>
    <row r="129" spans="1:11" x14ac:dyDescent="0.25">
      <c r="B129" s="11"/>
      <c r="C129" s="12"/>
      <c r="D129" s="11"/>
      <c r="E129" s="11"/>
      <c r="F129" s="13" t="str">
        <f>IF($A129="","",ROUND(((B129*C129)/12),2))</f>
        <v/>
      </c>
      <c r="G129" s="14" t="str">
        <f>IF($A129="","",IFERROR(ROUNDUP(NPER((C129/12),-(D129+E129),B129),0),"Never"))</f>
        <v/>
      </c>
      <c r="H129" s="15" t="str">
        <f>IF($A129="","",IFERROR(EDATE(TODAY(),G129),""))</f>
        <v/>
      </c>
      <c r="I129" s="13" t="str">
        <f>IF($A129="","",IFERROR(ROUND(((G129*(D129+E129))-B129),0),""))</f>
        <v/>
      </c>
      <c r="J129" s="14" t="str">
        <f>IF($A129="","",(COUNTIF('Debts'!$B$2:$B$201,("&lt;"&amp;B129))+1))</f>
        <v/>
      </c>
      <c r="K129" s="14" t="str">
        <f>IF($A129="","",(COUNTIF('Debts'!$C$2:$C$201,("&gt;"&amp;C129))+1))</f>
        <v/>
      </c>
    </row>
    <row r="130" spans="1:11" x14ac:dyDescent="0.25">
      <c r="B130" s="11"/>
      <c r="C130" s="12"/>
      <c r="D130" s="11"/>
      <c r="E130" s="11"/>
      <c r="F130" s="13" t="str">
        <f>IF($A130="","",ROUND(((B130*C130)/12),2))</f>
        <v/>
      </c>
      <c r="G130" s="14" t="str">
        <f>IF($A130="","",IFERROR(ROUNDUP(NPER((C130/12),-(D130+E130),B130),0),"Never"))</f>
        <v/>
      </c>
      <c r="H130" s="15" t="str">
        <f>IF($A130="","",IFERROR(EDATE(TODAY(),G130),""))</f>
        <v/>
      </c>
      <c r="I130" s="13" t="str">
        <f>IF($A130="","",IFERROR(ROUND(((G130*(D130+E130))-B130),0),""))</f>
        <v/>
      </c>
      <c r="J130" s="14" t="str">
        <f>IF($A130="","",(COUNTIF('Debts'!$B$2:$B$201,("&lt;"&amp;B130))+1))</f>
        <v/>
      </c>
      <c r="K130" s="14" t="str">
        <f>IF($A130="","",(COUNTIF('Debts'!$C$2:$C$201,("&gt;"&amp;C130))+1))</f>
        <v/>
      </c>
    </row>
    <row r="131" spans="1:11" x14ac:dyDescent="0.25">
      <c r="B131" s="11"/>
      <c r="C131" s="12"/>
      <c r="D131" s="11"/>
      <c r="E131" s="11"/>
      <c r="F131" s="13" t="str">
        <f>IF($A131="","",ROUND(((B131*C131)/12),2))</f>
        <v/>
      </c>
      <c r="G131" s="14" t="str">
        <f>IF($A131="","",IFERROR(ROUNDUP(NPER((C131/12),-(D131+E131),B131),0),"Never"))</f>
        <v/>
      </c>
      <c r="H131" s="15" t="str">
        <f>IF($A131="","",IFERROR(EDATE(TODAY(),G131),""))</f>
        <v/>
      </c>
      <c r="I131" s="13" t="str">
        <f>IF($A131="","",IFERROR(ROUND(((G131*(D131+E131))-B131),0),""))</f>
        <v/>
      </c>
      <c r="J131" s="14" t="str">
        <f>IF($A131="","",(COUNTIF('Debts'!$B$2:$B$201,("&lt;"&amp;B131))+1))</f>
        <v/>
      </c>
      <c r="K131" s="14" t="str">
        <f>IF($A131="","",(COUNTIF('Debts'!$C$2:$C$201,("&gt;"&amp;C131))+1))</f>
        <v/>
      </c>
    </row>
    <row r="132" spans="1:11" x14ac:dyDescent="0.25">
      <c r="B132" s="11"/>
      <c r="C132" s="12"/>
      <c r="D132" s="11"/>
      <c r="E132" s="11"/>
      <c r="F132" s="13" t="str">
        <f>IF($A132="","",ROUND(((B132*C132)/12),2))</f>
        <v/>
      </c>
      <c r="G132" s="14" t="str">
        <f>IF($A132="","",IFERROR(ROUNDUP(NPER((C132/12),-(D132+E132),B132),0),"Never"))</f>
        <v/>
      </c>
      <c r="H132" s="15" t="str">
        <f>IF($A132="","",IFERROR(EDATE(TODAY(),G132),""))</f>
        <v/>
      </c>
      <c r="I132" s="13" t="str">
        <f>IF($A132="","",IFERROR(ROUND(((G132*(D132+E132))-B132),0),""))</f>
        <v/>
      </c>
      <c r="J132" s="14" t="str">
        <f>IF($A132="","",(COUNTIF('Debts'!$B$2:$B$201,("&lt;"&amp;B132))+1))</f>
        <v/>
      </c>
      <c r="K132" s="14" t="str">
        <f>IF($A132="","",(COUNTIF('Debts'!$C$2:$C$201,("&gt;"&amp;C132))+1))</f>
        <v/>
      </c>
    </row>
    <row r="133" spans="1:11" x14ac:dyDescent="0.25">
      <c r="B133" s="11"/>
      <c r="C133" s="12"/>
      <c r="D133" s="11"/>
      <c r="E133" s="11"/>
      <c r="F133" s="13" t="str">
        <f>IF($A133="","",ROUND(((B133*C133)/12),2))</f>
        <v/>
      </c>
      <c r="G133" s="14" t="str">
        <f>IF($A133="","",IFERROR(ROUNDUP(NPER((C133/12),-(D133+E133),B133),0),"Never"))</f>
        <v/>
      </c>
      <c r="H133" s="15" t="str">
        <f>IF($A133="","",IFERROR(EDATE(TODAY(),G133),""))</f>
        <v/>
      </c>
      <c r="I133" s="13" t="str">
        <f>IF($A133="","",IFERROR(ROUND(((G133*(D133+E133))-B133),0),""))</f>
        <v/>
      </c>
      <c r="J133" s="14" t="str">
        <f>IF($A133="","",(COUNTIF('Debts'!$B$2:$B$201,("&lt;"&amp;B133))+1))</f>
        <v/>
      </c>
      <c r="K133" s="14" t="str">
        <f>IF($A133="","",(COUNTIF('Debts'!$C$2:$C$201,("&gt;"&amp;C133))+1))</f>
        <v/>
      </c>
    </row>
    <row r="134" spans="1:11" x14ac:dyDescent="0.25">
      <c r="B134" s="11"/>
      <c r="C134" s="12"/>
      <c r="D134" s="11"/>
      <c r="E134" s="11"/>
      <c r="F134" s="13" t="str">
        <f>IF($A134="","",ROUND(((B134*C134)/12),2))</f>
        <v/>
      </c>
      <c r="G134" s="14" t="str">
        <f>IF($A134="","",IFERROR(ROUNDUP(NPER((C134/12),-(D134+E134),B134),0),"Never"))</f>
        <v/>
      </c>
      <c r="H134" s="15" t="str">
        <f>IF($A134="","",IFERROR(EDATE(TODAY(),G134),""))</f>
        <v/>
      </c>
      <c r="I134" s="13" t="str">
        <f>IF($A134="","",IFERROR(ROUND(((G134*(D134+E134))-B134),0),""))</f>
        <v/>
      </c>
      <c r="J134" s="14" t="str">
        <f>IF($A134="","",(COUNTIF('Debts'!$B$2:$B$201,("&lt;"&amp;B134))+1))</f>
        <v/>
      </c>
      <c r="K134" s="14" t="str">
        <f>IF($A134="","",(COUNTIF('Debts'!$C$2:$C$201,("&gt;"&amp;C134))+1))</f>
        <v/>
      </c>
    </row>
    <row r="135" spans="1:11" x14ac:dyDescent="0.25">
      <c r="B135" s="11"/>
      <c r="C135" s="12"/>
      <c r="D135" s="11"/>
      <c r="E135" s="11"/>
      <c r="F135" s="13" t="str">
        <f>IF($A135="","",ROUND(((B135*C135)/12),2))</f>
        <v/>
      </c>
      <c r="G135" s="14" t="str">
        <f>IF($A135="","",IFERROR(ROUNDUP(NPER((C135/12),-(D135+E135),B135),0),"Never"))</f>
        <v/>
      </c>
      <c r="H135" s="15" t="str">
        <f>IF($A135="","",IFERROR(EDATE(TODAY(),G135),""))</f>
        <v/>
      </c>
      <c r="I135" s="13" t="str">
        <f>IF($A135="","",IFERROR(ROUND(((G135*(D135+E135))-B135),0),""))</f>
        <v/>
      </c>
      <c r="J135" s="14" t="str">
        <f>IF($A135="","",(COUNTIF('Debts'!$B$2:$B$201,("&lt;"&amp;B135))+1))</f>
        <v/>
      </c>
      <c r="K135" s="14" t="str">
        <f>IF($A135="","",(COUNTIF('Debts'!$C$2:$C$201,("&gt;"&amp;C135))+1))</f>
        <v/>
      </c>
    </row>
    <row r="136" spans="1:11" x14ac:dyDescent="0.25">
      <c r="B136" s="11"/>
      <c r="C136" s="12"/>
      <c r="D136" s="11"/>
      <c r="E136" s="11"/>
      <c r="F136" s="13" t="str">
        <f>IF($A136="","",ROUND(((B136*C136)/12),2))</f>
        <v/>
      </c>
      <c r="G136" s="14" t="str">
        <f>IF($A136="","",IFERROR(ROUNDUP(NPER((C136/12),-(D136+E136),B136),0),"Never"))</f>
        <v/>
      </c>
      <c r="H136" s="15" t="str">
        <f>IF($A136="","",IFERROR(EDATE(TODAY(),G136),""))</f>
        <v/>
      </c>
      <c r="I136" s="13" t="str">
        <f>IF($A136="","",IFERROR(ROUND(((G136*(D136+E136))-B136),0),""))</f>
        <v/>
      </c>
      <c r="J136" s="14" t="str">
        <f>IF($A136="","",(COUNTIF('Debts'!$B$2:$B$201,("&lt;"&amp;B136))+1))</f>
        <v/>
      </c>
      <c r="K136" s="14" t="str">
        <f>IF($A136="","",(COUNTIF('Debts'!$C$2:$C$201,("&gt;"&amp;C136))+1))</f>
        <v/>
      </c>
    </row>
    <row r="137" spans="1:11" x14ac:dyDescent="0.25">
      <c r="B137" s="11"/>
      <c r="C137" s="12"/>
      <c r="D137" s="11"/>
      <c r="E137" s="11"/>
      <c r="F137" s="13" t="str">
        <f>IF($A137="","",ROUND(((B137*C137)/12),2))</f>
        <v/>
      </c>
      <c r="G137" s="14" t="str">
        <f>IF($A137="","",IFERROR(ROUNDUP(NPER((C137/12),-(D137+E137),B137),0),"Never"))</f>
        <v/>
      </c>
      <c r="H137" s="15" t="str">
        <f>IF($A137="","",IFERROR(EDATE(TODAY(),G137),""))</f>
        <v/>
      </c>
      <c r="I137" s="13" t="str">
        <f>IF($A137="","",IFERROR(ROUND(((G137*(D137+E137))-B137),0),""))</f>
        <v/>
      </c>
      <c r="J137" s="14" t="str">
        <f>IF($A137="","",(COUNTIF('Debts'!$B$2:$B$201,("&lt;"&amp;B137))+1))</f>
        <v/>
      </c>
      <c r="K137" s="14" t="str">
        <f>IF($A137="","",(COUNTIF('Debts'!$C$2:$C$201,("&gt;"&amp;C137))+1))</f>
        <v/>
      </c>
    </row>
    <row r="138" spans="1:11" x14ac:dyDescent="0.25">
      <c r="B138" s="11"/>
      <c r="C138" s="12"/>
      <c r="D138" s="11"/>
      <c r="E138" s="11"/>
      <c r="F138" s="13" t="str">
        <f>IF($A138="","",ROUND(((B138*C138)/12),2))</f>
        <v/>
      </c>
      <c r="G138" s="14" t="str">
        <f>IF($A138="","",IFERROR(ROUNDUP(NPER((C138/12),-(D138+E138),B138),0),"Never"))</f>
        <v/>
      </c>
      <c r="H138" s="15" t="str">
        <f>IF($A138="","",IFERROR(EDATE(TODAY(),G138),""))</f>
        <v/>
      </c>
      <c r="I138" s="13" t="str">
        <f>IF($A138="","",IFERROR(ROUND(((G138*(D138+E138))-B138),0),""))</f>
        <v/>
      </c>
      <c r="J138" s="14" t="str">
        <f>IF($A138="","",(COUNTIF('Debts'!$B$2:$B$201,("&lt;"&amp;B138))+1))</f>
        <v/>
      </c>
      <c r="K138" s="14" t="str">
        <f>IF($A138="","",(COUNTIF('Debts'!$C$2:$C$201,("&gt;"&amp;C138))+1))</f>
        <v/>
      </c>
    </row>
    <row r="139" spans="1:11" x14ac:dyDescent="0.25">
      <c r="B139" s="11"/>
      <c r="C139" s="12"/>
      <c r="D139" s="11"/>
      <c r="E139" s="11"/>
      <c r="F139" s="13" t="str">
        <f>IF($A139="","",ROUND(((B139*C139)/12),2))</f>
        <v/>
      </c>
      <c r="G139" s="14" t="str">
        <f>IF($A139="","",IFERROR(ROUNDUP(NPER((C139/12),-(D139+E139),B139),0),"Never"))</f>
        <v/>
      </c>
      <c r="H139" s="15" t="str">
        <f>IF($A139="","",IFERROR(EDATE(TODAY(),G139),""))</f>
        <v/>
      </c>
      <c r="I139" s="13" t="str">
        <f>IF($A139="","",IFERROR(ROUND(((G139*(D139+E139))-B139),0),""))</f>
        <v/>
      </c>
      <c r="J139" s="14" t="str">
        <f>IF($A139="","",(COUNTIF('Debts'!$B$2:$B$201,("&lt;"&amp;B139))+1))</f>
        <v/>
      </c>
      <c r="K139" s="14" t="str">
        <f>IF($A139="","",(COUNTIF('Debts'!$C$2:$C$201,("&gt;"&amp;C139))+1))</f>
        <v/>
      </c>
    </row>
    <row r="140" spans="1:11" x14ac:dyDescent="0.25">
      <c r="B140" s="11"/>
      <c r="C140" s="12"/>
      <c r="D140" s="11"/>
      <c r="E140" s="11"/>
      <c r="F140" s="13" t="str">
        <f>IF($A140="","",ROUND(((B140*C140)/12),2))</f>
        <v/>
      </c>
      <c r="G140" s="14" t="str">
        <f>IF($A140="","",IFERROR(ROUNDUP(NPER((C140/12),-(D140+E140),B140),0),"Never"))</f>
        <v/>
      </c>
      <c r="H140" s="15" t="str">
        <f>IF($A140="","",IFERROR(EDATE(TODAY(),G140),""))</f>
        <v/>
      </c>
      <c r="I140" s="13" t="str">
        <f>IF($A140="","",IFERROR(ROUND(((G140*(D140+E140))-B140),0),""))</f>
        <v/>
      </c>
      <c r="J140" s="14" t="str">
        <f>IF($A140="","",(COUNTIF('Debts'!$B$2:$B$201,("&lt;"&amp;B140))+1))</f>
        <v/>
      </c>
      <c r="K140" s="14" t="str">
        <f>IF($A140="","",(COUNTIF('Debts'!$C$2:$C$201,("&gt;"&amp;C140))+1))</f>
        <v/>
      </c>
    </row>
    <row r="141" spans="1:11" x14ac:dyDescent="0.25">
      <c r="B141" s="11"/>
      <c r="C141" s="12"/>
      <c r="D141" s="11"/>
      <c r="E141" s="11"/>
      <c r="F141" s="13" t="str">
        <f>IF($A141="","",ROUND(((B141*C141)/12),2))</f>
        <v/>
      </c>
      <c r="G141" s="14" t="str">
        <f>IF($A141="","",IFERROR(ROUNDUP(NPER((C141/12),-(D141+E141),B141),0),"Never"))</f>
        <v/>
      </c>
      <c r="H141" s="15" t="str">
        <f>IF($A141="","",IFERROR(EDATE(TODAY(),G141),""))</f>
        <v/>
      </c>
      <c r="I141" s="13" t="str">
        <f>IF($A141="","",IFERROR(ROUND(((G141*(D141+E141))-B141),0),""))</f>
        <v/>
      </c>
      <c r="J141" s="14" t="str">
        <f>IF($A141="","",(COUNTIF('Debts'!$B$2:$B$201,("&lt;"&amp;B141))+1))</f>
        <v/>
      </c>
      <c r="K141" s="14" t="str">
        <f>IF($A141="","",(COUNTIF('Debts'!$C$2:$C$201,("&gt;"&amp;C141))+1))</f>
        <v/>
      </c>
    </row>
    <row r="142" spans="1:11" x14ac:dyDescent="0.25">
      <c r="B142" s="11"/>
      <c r="C142" s="12"/>
      <c r="D142" s="11"/>
      <c r="E142" s="11"/>
      <c r="F142" s="13" t="str">
        <f>IF($A142="","",ROUND(((B142*C142)/12),2))</f>
        <v/>
      </c>
      <c r="G142" s="14" t="str">
        <f>IF($A142="","",IFERROR(ROUNDUP(NPER((C142/12),-(D142+E142),B142),0),"Never"))</f>
        <v/>
      </c>
      <c r="H142" s="15" t="str">
        <f>IF($A142="","",IFERROR(EDATE(TODAY(),G142),""))</f>
        <v/>
      </c>
      <c r="I142" s="13" t="str">
        <f>IF($A142="","",IFERROR(ROUND(((G142*(D142+E142))-B142),0),""))</f>
        <v/>
      </c>
      <c r="J142" s="14" t="str">
        <f>IF($A142="","",(COUNTIF('Debts'!$B$2:$B$201,("&lt;"&amp;B142))+1))</f>
        <v/>
      </c>
      <c r="K142" s="14" t="str">
        <f>IF($A142="","",(COUNTIF('Debts'!$C$2:$C$201,("&gt;"&amp;C142))+1))</f>
        <v/>
      </c>
    </row>
    <row r="143" spans="1:11" x14ac:dyDescent="0.25">
      <c r="B143" s="11"/>
      <c r="C143" s="12"/>
      <c r="D143" s="11"/>
      <c r="E143" s="11"/>
      <c r="F143" s="13" t="str">
        <f>IF($A143="","",ROUND(((B143*C143)/12),2))</f>
        <v/>
      </c>
      <c r="G143" s="14" t="str">
        <f>IF($A143="","",IFERROR(ROUNDUP(NPER((C143/12),-(D143+E143),B143),0),"Never"))</f>
        <v/>
      </c>
      <c r="H143" s="15" t="str">
        <f>IF($A143="","",IFERROR(EDATE(TODAY(),G143),""))</f>
        <v/>
      </c>
      <c r="I143" s="13" t="str">
        <f>IF($A143="","",IFERROR(ROUND(((G143*(D143+E143))-B143),0),""))</f>
        <v/>
      </c>
      <c r="J143" s="14" t="str">
        <f>IF($A143="","",(COUNTIF('Debts'!$B$2:$B$201,("&lt;"&amp;B143))+1))</f>
        <v/>
      </c>
      <c r="K143" s="14" t="str">
        <f>IF($A143="","",(COUNTIF('Debts'!$C$2:$C$201,("&gt;"&amp;C143))+1))</f>
        <v/>
      </c>
    </row>
    <row r="144" spans="1:11" x14ac:dyDescent="0.25">
      <c r="B144" s="11"/>
      <c r="C144" s="12"/>
      <c r="D144" s="11"/>
      <c r="E144" s="11"/>
      <c r="F144" s="13" t="str">
        <f>IF($A144="","",ROUND(((B144*C144)/12),2))</f>
        <v/>
      </c>
      <c r="G144" s="14" t="str">
        <f>IF($A144="","",IFERROR(ROUNDUP(NPER((C144/12),-(D144+E144),B144),0),"Never"))</f>
        <v/>
      </c>
      <c r="H144" s="15" t="str">
        <f>IF($A144="","",IFERROR(EDATE(TODAY(),G144),""))</f>
        <v/>
      </c>
      <c r="I144" s="13" t="str">
        <f>IF($A144="","",IFERROR(ROUND(((G144*(D144+E144))-B144),0),""))</f>
        <v/>
      </c>
      <c r="J144" s="14" t="str">
        <f>IF($A144="","",(COUNTIF('Debts'!$B$2:$B$201,("&lt;"&amp;B144))+1))</f>
        <v/>
      </c>
      <c r="K144" s="14" t="str">
        <f>IF($A144="","",(COUNTIF('Debts'!$C$2:$C$201,("&gt;"&amp;C144))+1))</f>
        <v/>
      </c>
    </row>
    <row r="145" spans="1:11" x14ac:dyDescent="0.25">
      <c r="B145" s="11"/>
      <c r="C145" s="12"/>
      <c r="D145" s="11"/>
      <c r="E145" s="11"/>
      <c r="F145" s="13" t="str">
        <f>IF($A145="","",ROUND(((B145*C145)/12),2))</f>
        <v/>
      </c>
      <c r="G145" s="14" t="str">
        <f>IF($A145="","",IFERROR(ROUNDUP(NPER((C145/12),-(D145+E145),B145),0),"Never"))</f>
        <v/>
      </c>
      <c r="H145" s="15" t="str">
        <f>IF($A145="","",IFERROR(EDATE(TODAY(),G145),""))</f>
        <v/>
      </c>
      <c r="I145" s="13" t="str">
        <f>IF($A145="","",IFERROR(ROUND(((G145*(D145+E145))-B145),0),""))</f>
        <v/>
      </c>
      <c r="J145" s="14" t="str">
        <f>IF($A145="","",(COUNTIF('Debts'!$B$2:$B$201,("&lt;"&amp;B145))+1))</f>
        <v/>
      </c>
      <c r="K145" s="14" t="str">
        <f>IF($A145="","",(COUNTIF('Debts'!$C$2:$C$201,("&gt;"&amp;C145))+1))</f>
        <v/>
      </c>
    </row>
    <row r="146" spans="1:11" x14ac:dyDescent="0.25">
      <c r="B146" s="11"/>
      <c r="C146" s="12"/>
      <c r="D146" s="11"/>
      <c r="E146" s="11"/>
      <c r="F146" s="13" t="str">
        <f>IF($A146="","",ROUND(((B146*C146)/12),2))</f>
        <v/>
      </c>
      <c r="G146" s="14" t="str">
        <f>IF($A146="","",IFERROR(ROUNDUP(NPER((C146/12),-(D146+E146),B146),0),"Never"))</f>
        <v/>
      </c>
      <c r="H146" s="15" t="str">
        <f>IF($A146="","",IFERROR(EDATE(TODAY(),G146),""))</f>
        <v/>
      </c>
      <c r="I146" s="13" t="str">
        <f>IF($A146="","",IFERROR(ROUND(((G146*(D146+E146))-B146),0),""))</f>
        <v/>
      </c>
      <c r="J146" s="14" t="str">
        <f>IF($A146="","",(COUNTIF('Debts'!$B$2:$B$201,("&lt;"&amp;B146))+1))</f>
        <v/>
      </c>
      <c r="K146" s="14" t="str">
        <f>IF($A146="","",(COUNTIF('Debts'!$C$2:$C$201,("&gt;"&amp;C146))+1))</f>
        <v/>
      </c>
    </row>
    <row r="147" spans="1:11" x14ac:dyDescent="0.25">
      <c r="B147" s="11"/>
      <c r="C147" s="12"/>
      <c r="D147" s="11"/>
      <c r="E147" s="11"/>
      <c r="F147" s="13" t="str">
        <f>IF($A147="","",ROUND(((B147*C147)/12),2))</f>
        <v/>
      </c>
      <c r="G147" s="14" t="str">
        <f>IF($A147="","",IFERROR(ROUNDUP(NPER((C147/12),-(D147+E147),B147),0),"Never"))</f>
        <v/>
      </c>
      <c r="H147" s="15" t="str">
        <f>IF($A147="","",IFERROR(EDATE(TODAY(),G147),""))</f>
        <v/>
      </c>
      <c r="I147" s="13" t="str">
        <f>IF($A147="","",IFERROR(ROUND(((G147*(D147+E147))-B147),0),""))</f>
        <v/>
      </c>
      <c r="J147" s="14" t="str">
        <f>IF($A147="","",(COUNTIF('Debts'!$B$2:$B$201,("&lt;"&amp;B147))+1))</f>
        <v/>
      </c>
      <c r="K147" s="14" t="str">
        <f>IF($A147="","",(COUNTIF('Debts'!$C$2:$C$201,("&gt;"&amp;C147))+1))</f>
        <v/>
      </c>
    </row>
    <row r="148" spans="1:11" x14ac:dyDescent="0.25">
      <c r="B148" s="11"/>
      <c r="C148" s="12"/>
      <c r="D148" s="11"/>
      <c r="E148" s="11"/>
      <c r="F148" s="13" t="str">
        <f>IF($A148="","",ROUND(((B148*C148)/12),2))</f>
        <v/>
      </c>
      <c r="G148" s="14" t="str">
        <f>IF($A148="","",IFERROR(ROUNDUP(NPER((C148/12),-(D148+E148),B148),0),"Never"))</f>
        <v/>
      </c>
      <c r="H148" s="15" t="str">
        <f>IF($A148="","",IFERROR(EDATE(TODAY(),G148),""))</f>
        <v/>
      </c>
      <c r="I148" s="13" t="str">
        <f>IF($A148="","",IFERROR(ROUND(((G148*(D148+E148))-B148),0),""))</f>
        <v/>
      </c>
      <c r="J148" s="14" t="str">
        <f>IF($A148="","",(COUNTIF('Debts'!$B$2:$B$201,("&lt;"&amp;B148))+1))</f>
        <v/>
      </c>
      <c r="K148" s="14" t="str">
        <f>IF($A148="","",(COUNTIF('Debts'!$C$2:$C$201,("&gt;"&amp;C148))+1))</f>
        <v/>
      </c>
    </row>
    <row r="149" spans="1:11" x14ac:dyDescent="0.25">
      <c r="B149" s="11"/>
      <c r="C149" s="12"/>
      <c r="D149" s="11"/>
      <c r="E149" s="11"/>
      <c r="F149" s="13" t="str">
        <f>IF($A149="","",ROUND(((B149*C149)/12),2))</f>
        <v/>
      </c>
      <c r="G149" s="14" t="str">
        <f>IF($A149="","",IFERROR(ROUNDUP(NPER((C149/12),-(D149+E149),B149),0),"Never"))</f>
        <v/>
      </c>
      <c r="H149" s="15" t="str">
        <f>IF($A149="","",IFERROR(EDATE(TODAY(),G149),""))</f>
        <v/>
      </c>
      <c r="I149" s="13" t="str">
        <f>IF($A149="","",IFERROR(ROUND(((G149*(D149+E149))-B149),0),""))</f>
        <v/>
      </c>
      <c r="J149" s="14" t="str">
        <f>IF($A149="","",(COUNTIF('Debts'!$B$2:$B$201,("&lt;"&amp;B149))+1))</f>
        <v/>
      </c>
      <c r="K149" s="14" t="str">
        <f>IF($A149="","",(COUNTIF('Debts'!$C$2:$C$201,("&gt;"&amp;C149))+1))</f>
        <v/>
      </c>
    </row>
    <row r="150" spans="1:11" x14ac:dyDescent="0.25">
      <c r="B150" s="11"/>
      <c r="C150" s="12"/>
      <c r="D150" s="11"/>
      <c r="E150" s="11"/>
      <c r="F150" s="13" t="str">
        <f>IF($A150="","",ROUND(((B150*C150)/12),2))</f>
        <v/>
      </c>
      <c r="G150" s="14" t="str">
        <f>IF($A150="","",IFERROR(ROUNDUP(NPER((C150/12),-(D150+E150),B150),0),"Never"))</f>
        <v/>
      </c>
      <c r="H150" s="15" t="str">
        <f>IF($A150="","",IFERROR(EDATE(TODAY(),G150),""))</f>
        <v/>
      </c>
      <c r="I150" s="13" t="str">
        <f>IF($A150="","",IFERROR(ROUND(((G150*(D150+E150))-B150),0),""))</f>
        <v/>
      </c>
      <c r="J150" s="14" t="str">
        <f>IF($A150="","",(COUNTIF('Debts'!$B$2:$B$201,("&lt;"&amp;B150))+1))</f>
        <v/>
      </c>
      <c r="K150" s="14" t="str">
        <f>IF($A150="","",(COUNTIF('Debts'!$C$2:$C$201,("&gt;"&amp;C150))+1))</f>
        <v/>
      </c>
    </row>
    <row r="151" spans="1:11" x14ac:dyDescent="0.25">
      <c r="B151" s="11"/>
      <c r="C151" s="12"/>
      <c r="D151" s="11"/>
      <c r="E151" s="11"/>
      <c r="F151" s="13" t="str">
        <f>IF($A151="","",ROUND(((B151*C151)/12),2))</f>
        <v/>
      </c>
      <c r="G151" s="14" t="str">
        <f>IF($A151="","",IFERROR(ROUNDUP(NPER((C151/12),-(D151+E151),B151),0),"Never"))</f>
        <v/>
      </c>
      <c r="H151" s="15" t="str">
        <f>IF($A151="","",IFERROR(EDATE(TODAY(),G151),""))</f>
        <v/>
      </c>
      <c r="I151" s="13" t="str">
        <f>IF($A151="","",IFERROR(ROUND(((G151*(D151+E151))-B151),0),""))</f>
        <v/>
      </c>
      <c r="J151" s="14" t="str">
        <f>IF($A151="","",(COUNTIF('Debts'!$B$2:$B$201,("&lt;"&amp;B151))+1))</f>
        <v/>
      </c>
      <c r="K151" s="14" t="str">
        <f>IF($A151="","",(COUNTIF('Debts'!$C$2:$C$201,("&gt;"&amp;C151))+1))</f>
        <v/>
      </c>
    </row>
    <row r="152" spans="1:11" x14ac:dyDescent="0.25">
      <c r="B152" s="11"/>
      <c r="C152" s="12"/>
      <c r="D152" s="11"/>
      <c r="E152" s="11"/>
      <c r="F152" s="13" t="str">
        <f>IF($A152="","",ROUND(((B152*C152)/12),2))</f>
        <v/>
      </c>
      <c r="G152" s="14" t="str">
        <f>IF($A152="","",IFERROR(ROUNDUP(NPER((C152/12),-(D152+E152),B152),0),"Never"))</f>
        <v/>
      </c>
      <c r="H152" s="15" t="str">
        <f>IF($A152="","",IFERROR(EDATE(TODAY(),G152),""))</f>
        <v/>
      </c>
      <c r="I152" s="13" t="str">
        <f>IF($A152="","",IFERROR(ROUND(((G152*(D152+E152))-B152),0),""))</f>
        <v/>
      </c>
      <c r="J152" s="14" t="str">
        <f>IF($A152="","",(COUNTIF('Debts'!$B$2:$B$201,("&lt;"&amp;B152))+1))</f>
        <v/>
      </c>
      <c r="K152" s="14" t="str">
        <f>IF($A152="","",(COUNTIF('Debts'!$C$2:$C$201,("&gt;"&amp;C152))+1))</f>
        <v/>
      </c>
    </row>
    <row r="153" spans="1:11" x14ac:dyDescent="0.25">
      <c r="B153" s="11"/>
      <c r="C153" s="12"/>
      <c r="D153" s="11"/>
      <c r="E153" s="11"/>
      <c r="F153" s="13" t="str">
        <f>IF($A153="","",ROUND(((B153*C153)/12),2))</f>
        <v/>
      </c>
      <c r="G153" s="14" t="str">
        <f>IF($A153="","",IFERROR(ROUNDUP(NPER((C153/12),-(D153+E153),B153),0),"Never"))</f>
        <v/>
      </c>
      <c r="H153" s="15" t="str">
        <f>IF($A153="","",IFERROR(EDATE(TODAY(),G153),""))</f>
        <v/>
      </c>
      <c r="I153" s="13" t="str">
        <f>IF($A153="","",IFERROR(ROUND(((G153*(D153+E153))-B153),0),""))</f>
        <v/>
      </c>
      <c r="J153" s="14" t="str">
        <f>IF($A153="","",(COUNTIF('Debts'!$B$2:$B$201,("&lt;"&amp;B153))+1))</f>
        <v/>
      </c>
      <c r="K153" s="14" t="str">
        <f>IF($A153="","",(COUNTIF('Debts'!$C$2:$C$201,("&gt;"&amp;C153))+1))</f>
        <v/>
      </c>
    </row>
    <row r="154" spans="1:11" x14ac:dyDescent="0.25">
      <c r="B154" s="11"/>
      <c r="C154" s="12"/>
      <c r="D154" s="11"/>
      <c r="E154" s="11"/>
      <c r="F154" s="13" t="str">
        <f>IF($A154="","",ROUND(((B154*C154)/12),2))</f>
        <v/>
      </c>
      <c r="G154" s="14" t="str">
        <f>IF($A154="","",IFERROR(ROUNDUP(NPER((C154/12),-(D154+E154),B154),0),"Never"))</f>
        <v/>
      </c>
      <c r="H154" s="15" t="str">
        <f>IF($A154="","",IFERROR(EDATE(TODAY(),G154),""))</f>
        <v/>
      </c>
      <c r="I154" s="13" t="str">
        <f>IF($A154="","",IFERROR(ROUND(((G154*(D154+E154))-B154),0),""))</f>
        <v/>
      </c>
      <c r="J154" s="14" t="str">
        <f>IF($A154="","",(COUNTIF('Debts'!$B$2:$B$201,("&lt;"&amp;B154))+1))</f>
        <v/>
      </c>
      <c r="K154" s="14" t="str">
        <f>IF($A154="","",(COUNTIF('Debts'!$C$2:$C$201,("&gt;"&amp;C154))+1))</f>
        <v/>
      </c>
    </row>
    <row r="155" spans="1:11" x14ac:dyDescent="0.25">
      <c r="B155" s="11"/>
      <c r="C155" s="12"/>
      <c r="D155" s="11"/>
      <c r="E155" s="11"/>
      <c r="F155" s="13" t="str">
        <f>IF($A155="","",ROUND(((B155*C155)/12),2))</f>
        <v/>
      </c>
      <c r="G155" s="14" t="str">
        <f>IF($A155="","",IFERROR(ROUNDUP(NPER((C155/12),-(D155+E155),B155),0),"Never"))</f>
        <v/>
      </c>
      <c r="H155" s="15" t="str">
        <f>IF($A155="","",IFERROR(EDATE(TODAY(),G155),""))</f>
        <v/>
      </c>
      <c r="I155" s="13" t="str">
        <f>IF($A155="","",IFERROR(ROUND(((G155*(D155+E155))-B155),0),""))</f>
        <v/>
      </c>
      <c r="J155" s="14" t="str">
        <f>IF($A155="","",(COUNTIF('Debts'!$B$2:$B$201,("&lt;"&amp;B155))+1))</f>
        <v/>
      </c>
      <c r="K155" s="14" t="str">
        <f>IF($A155="","",(COUNTIF('Debts'!$C$2:$C$201,("&gt;"&amp;C155))+1))</f>
        <v/>
      </c>
    </row>
    <row r="156" spans="1:11" x14ac:dyDescent="0.25">
      <c r="B156" s="11"/>
      <c r="C156" s="12"/>
      <c r="D156" s="11"/>
      <c r="E156" s="11"/>
      <c r="F156" s="13" t="str">
        <f>IF($A156="","",ROUND(((B156*C156)/12),2))</f>
        <v/>
      </c>
      <c r="G156" s="14" t="str">
        <f>IF($A156="","",IFERROR(ROUNDUP(NPER((C156/12),-(D156+E156),B156),0),"Never"))</f>
        <v/>
      </c>
      <c r="H156" s="15" t="str">
        <f>IF($A156="","",IFERROR(EDATE(TODAY(),G156),""))</f>
        <v/>
      </c>
      <c r="I156" s="13" t="str">
        <f>IF($A156="","",IFERROR(ROUND(((G156*(D156+E156))-B156),0),""))</f>
        <v/>
      </c>
      <c r="J156" s="14" t="str">
        <f>IF($A156="","",(COUNTIF('Debts'!$B$2:$B$201,("&lt;"&amp;B156))+1))</f>
        <v/>
      </c>
      <c r="K156" s="14" t="str">
        <f>IF($A156="","",(COUNTIF('Debts'!$C$2:$C$201,("&gt;"&amp;C156))+1))</f>
        <v/>
      </c>
    </row>
    <row r="157" spans="1:11" x14ac:dyDescent="0.25">
      <c r="B157" s="11"/>
      <c r="C157" s="12"/>
      <c r="D157" s="11"/>
      <c r="E157" s="11"/>
      <c r="F157" s="13" t="str">
        <f>IF($A157="","",ROUND(((B157*C157)/12),2))</f>
        <v/>
      </c>
      <c r="G157" s="14" t="str">
        <f>IF($A157="","",IFERROR(ROUNDUP(NPER((C157/12),-(D157+E157),B157),0),"Never"))</f>
        <v/>
      </c>
      <c r="H157" s="15" t="str">
        <f>IF($A157="","",IFERROR(EDATE(TODAY(),G157),""))</f>
        <v/>
      </c>
      <c r="I157" s="13" t="str">
        <f>IF($A157="","",IFERROR(ROUND(((G157*(D157+E157))-B157),0),""))</f>
        <v/>
      </c>
      <c r="J157" s="14" t="str">
        <f>IF($A157="","",(COUNTIF('Debts'!$B$2:$B$201,("&lt;"&amp;B157))+1))</f>
        <v/>
      </c>
      <c r="K157" s="14" t="str">
        <f>IF($A157="","",(COUNTIF('Debts'!$C$2:$C$201,("&gt;"&amp;C157))+1))</f>
        <v/>
      </c>
    </row>
    <row r="158" spans="1:11" x14ac:dyDescent="0.25">
      <c r="B158" s="11"/>
      <c r="C158" s="12"/>
      <c r="D158" s="11"/>
      <c r="E158" s="11"/>
      <c r="F158" s="13" t="str">
        <f>IF($A158="","",ROUND(((B158*C158)/12),2))</f>
        <v/>
      </c>
      <c r="G158" s="14" t="str">
        <f>IF($A158="","",IFERROR(ROUNDUP(NPER((C158/12),-(D158+E158),B158),0),"Never"))</f>
        <v/>
      </c>
      <c r="H158" s="15" t="str">
        <f>IF($A158="","",IFERROR(EDATE(TODAY(),G158),""))</f>
        <v/>
      </c>
      <c r="I158" s="13" t="str">
        <f>IF($A158="","",IFERROR(ROUND(((G158*(D158+E158))-B158),0),""))</f>
        <v/>
      </c>
      <c r="J158" s="14" t="str">
        <f>IF($A158="","",(COUNTIF('Debts'!$B$2:$B$201,("&lt;"&amp;B158))+1))</f>
        <v/>
      </c>
      <c r="K158" s="14" t="str">
        <f>IF($A158="","",(COUNTIF('Debts'!$C$2:$C$201,("&gt;"&amp;C158))+1))</f>
        <v/>
      </c>
    </row>
    <row r="159" spans="1:11" x14ac:dyDescent="0.25">
      <c r="B159" s="11"/>
      <c r="C159" s="12"/>
      <c r="D159" s="11"/>
      <c r="E159" s="11"/>
      <c r="F159" s="13" t="str">
        <f>IF($A159="","",ROUND(((B159*C159)/12),2))</f>
        <v/>
      </c>
      <c r="G159" s="14" t="str">
        <f>IF($A159="","",IFERROR(ROUNDUP(NPER((C159/12),-(D159+E159),B159),0),"Never"))</f>
        <v/>
      </c>
      <c r="H159" s="15" t="str">
        <f>IF($A159="","",IFERROR(EDATE(TODAY(),G159),""))</f>
        <v/>
      </c>
      <c r="I159" s="13" t="str">
        <f>IF($A159="","",IFERROR(ROUND(((G159*(D159+E159))-B159),0),""))</f>
        <v/>
      </c>
      <c r="J159" s="14" t="str">
        <f>IF($A159="","",(COUNTIF('Debts'!$B$2:$B$201,("&lt;"&amp;B159))+1))</f>
        <v/>
      </c>
      <c r="K159" s="14" t="str">
        <f>IF($A159="","",(COUNTIF('Debts'!$C$2:$C$201,("&gt;"&amp;C159))+1))</f>
        <v/>
      </c>
    </row>
    <row r="160" spans="1:11" x14ac:dyDescent="0.25">
      <c r="B160" s="11"/>
      <c r="C160" s="12"/>
      <c r="D160" s="11"/>
      <c r="E160" s="11"/>
      <c r="F160" s="13" t="str">
        <f>IF($A160="","",ROUND(((B160*C160)/12),2))</f>
        <v/>
      </c>
      <c r="G160" s="14" t="str">
        <f>IF($A160="","",IFERROR(ROUNDUP(NPER((C160/12),-(D160+E160),B160),0),"Never"))</f>
        <v/>
      </c>
      <c r="H160" s="15" t="str">
        <f>IF($A160="","",IFERROR(EDATE(TODAY(),G160),""))</f>
        <v/>
      </c>
      <c r="I160" s="13" t="str">
        <f>IF($A160="","",IFERROR(ROUND(((G160*(D160+E160))-B160),0),""))</f>
        <v/>
      </c>
      <c r="J160" s="14" t="str">
        <f>IF($A160="","",(COUNTIF('Debts'!$B$2:$B$201,("&lt;"&amp;B160))+1))</f>
        <v/>
      </c>
      <c r="K160" s="14" t="str">
        <f>IF($A160="","",(COUNTIF('Debts'!$C$2:$C$201,("&gt;"&amp;C160))+1))</f>
        <v/>
      </c>
    </row>
    <row r="161" spans="1:11" x14ac:dyDescent="0.25">
      <c r="B161" s="11"/>
      <c r="C161" s="12"/>
      <c r="D161" s="11"/>
      <c r="E161" s="11"/>
      <c r="F161" s="13" t="str">
        <f>IF($A161="","",ROUND(((B161*C161)/12),2))</f>
        <v/>
      </c>
      <c r="G161" s="14" t="str">
        <f>IF($A161="","",IFERROR(ROUNDUP(NPER((C161/12),-(D161+E161),B161),0),"Never"))</f>
        <v/>
      </c>
      <c r="H161" s="15" t="str">
        <f>IF($A161="","",IFERROR(EDATE(TODAY(),G161),""))</f>
        <v/>
      </c>
      <c r="I161" s="13" t="str">
        <f>IF($A161="","",IFERROR(ROUND(((G161*(D161+E161))-B161),0),""))</f>
        <v/>
      </c>
      <c r="J161" s="14" t="str">
        <f>IF($A161="","",(COUNTIF('Debts'!$B$2:$B$201,("&lt;"&amp;B161))+1))</f>
        <v/>
      </c>
      <c r="K161" s="14" t="str">
        <f>IF($A161="","",(COUNTIF('Debts'!$C$2:$C$201,("&gt;"&amp;C161))+1))</f>
        <v/>
      </c>
    </row>
    <row r="162" spans="1:11" x14ac:dyDescent="0.25">
      <c r="B162" s="11"/>
      <c r="C162" s="12"/>
      <c r="D162" s="11"/>
      <c r="E162" s="11"/>
      <c r="F162" s="13" t="str">
        <f>IF($A162="","",ROUND(((B162*C162)/12),2))</f>
        <v/>
      </c>
      <c r="G162" s="14" t="str">
        <f>IF($A162="","",IFERROR(ROUNDUP(NPER((C162/12),-(D162+E162),B162),0),"Never"))</f>
        <v/>
      </c>
      <c r="H162" s="15" t="str">
        <f>IF($A162="","",IFERROR(EDATE(TODAY(),G162),""))</f>
        <v/>
      </c>
      <c r="I162" s="13" t="str">
        <f>IF($A162="","",IFERROR(ROUND(((G162*(D162+E162))-B162),0),""))</f>
        <v/>
      </c>
      <c r="J162" s="14" t="str">
        <f>IF($A162="","",(COUNTIF('Debts'!$B$2:$B$201,("&lt;"&amp;B162))+1))</f>
        <v/>
      </c>
      <c r="K162" s="14" t="str">
        <f>IF($A162="","",(COUNTIF('Debts'!$C$2:$C$201,("&gt;"&amp;C162))+1))</f>
        <v/>
      </c>
    </row>
    <row r="163" spans="1:11" x14ac:dyDescent="0.25">
      <c r="B163" s="11"/>
      <c r="C163" s="12"/>
      <c r="D163" s="11"/>
      <c r="E163" s="11"/>
      <c r="F163" s="13" t="str">
        <f>IF($A163="","",ROUND(((B163*C163)/12),2))</f>
        <v/>
      </c>
      <c r="G163" s="14" t="str">
        <f>IF($A163="","",IFERROR(ROUNDUP(NPER((C163/12),-(D163+E163),B163),0),"Never"))</f>
        <v/>
      </c>
      <c r="H163" s="15" t="str">
        <f>IF($A163="","",IFERROR(EDATE(TODAY(),G163),""))</f>
        <v/>
      </c>
      <c r="I163" s="13" t="str">
        <f>IF($A163="","",IFERROR(ROUND(((G163*(D163+E163))-B163),0),""))</f>
        <v/>
      </c>
      <c r="J163" s="14" t="str">
        <f>IF($A163="","",(COUNTIF('Debts'!$B$2:$B$201,("&lt;"&amp;B163))+1))</f>
        <v/>
      </c>
      <c r="K163" s="14" t="str">
        <f>IF($A163="","",(COUNTIF('Debts'!$C$2:$C$201,("&gt;"&amp;C163))+1))</f>
        <v/>
      </c>
    </row>
    <row r="164" spans="1:11" x14ac:dyDescent="0.25">
      <c r="B164" s="11"/>
      <c r="C164" s="12"/>
      <c r="D164" s="11"/>
      <c r="E164" s="11"/>
      <c r="F164" s="13" t="str">
        <f>IF($A164="","",ROUND(((B164*C164)/12),2))</f>
        <v/>
      </c>
      <c r="G164" s="14" t="str">
        <f>IF($A164="","",IFERROR(ROUNDUP(NPER((C164/12),-(D164+E164),B164),0),"Never"))</f>
        <v/>
      </c>
      <c r="H164" s="15" t="str">
        <f>IF($A164="","",IFERROR(EDATE(TODAY(),G164),""))</f>
        <v/>
      </c>
      <c r="I164" s="13" t="str">
        <f>IF($A164="","",IFERROR(ROUND(((G164*(D164+E164))-B164),0),""))</f>
        <v/>
      </c>
      <c r="J164" s="14" t="str">
        <f>IF($A164="","",(COUNTIF('Debts'!$B$2:$B$201,("&lt;"&amp;B164))+1))</f>
        <v/>
      </c>
      <c r="K164" s="14" t="str">
        <f>IF($A164="","",(COUNTIF('Debts'!$C$2:$C$201,("&gt;"&amp;C164))+1))</f>
        <v/>
      </c>
    </row>
    <row r="165" spans="1:11" x14ac:dyDescent="0.25">
      <c r="B165" s="11"/>
      <c r="C165" s="12"/>
      <c r="D165" s="11"/>
      <c r="E165" s="11"/>
      <c r="F165" s="13" t="str">
        <f>IF($A165="","",ROUND(((B165*C165)/12),2))</f>
        <v/>
      </c>
      <c r="G165" s="14" t="str">
        <f>IF($A165="","",IFERROR(ROUNDUP(NPER((C165/12),-(D165+E165),B165),0),"Never"))</f>
        <v/>
      </c>
      <c r="H165" s="15" t="str">
        <f>IF($A165="","",IFERROR(EDATE(TODAY(),G165),""))</f>
        <v/>
      </c>
      <c r="I165" s="13" t="str">
        <f>IF($A165="","",IFERROR(ROUND(((G165*(D165+E165))-B165),0),""))</f>
        <v/>
      </c>
      <c r="J165" s="14" t="str">
        <f>IF($A165="","",(COUNTIF('Debts'!$B$2:$B$201,("&lt;"&amp;B165))+1))</f>
        <v/>
      </c>
      <c r="K165" s="14" t="str">
        <f>IF($A165="","",(COUNTIF('Debts'!$C$2:$C$201,("&gt;"&amp;C165))+1))</f>
        <v/>
      </c>
    </row>
    <row r="166" spans="1:11" x14ac:dyDescent="0.25">
      <c r="B166" s="11"/>
      <c r="C166" s="12"/>
      <c r="D166" s="11"/>
      <c r="E166" s="11"/>
      <c r="F166" s="13" t="str">
        <f>IF($A166="","",ROUND(((B166*C166)/12),2))</f>
        <v/>
      </c>
      <c r="G166" s="14" t="str">
        <f>IF($A166="","",IFERROR(ROUNDUP(NPER((C166/12),-(D166+E166),B166),0),"Never"))</f>
        <v/>
      </c>
      <c r="H166" s="15" t="str">
        <f>IF($A166="","",IFERROR(EDATE(TODAY(),G166),""))</f>
        <v/>
      </c>
      <c r="I166" s="13" t="str">
        <f>IF($A166="","",IFERROR(ROUND(((G166*(D166+E166))-B166),0),""))</f>
        <v/>
      </c>
      <c r="J166" s="14" t="str">
        <f>IF($A166="","",(COUNTIF('Debts'!$B$2:$B$201,("&lt;"&amp;B166))+1))</f>
        <v/>
      </c>
      <c r="K166" s="14" t="str">
        <f>IF($A166="","",(COUNTIF('Debts'!$C$2:$C$201,("&gt;"&amp;C166))+1))</f>
        <v/>
      </c>
    </row>
    <row r="167" spans="1:11" x14ac:dyDescent="0.25">
      <c r="B167" s="11"/>
      <c r="C167" s="12"/>
      <c r="D167" s="11"/>
      <c r="E167" s="11"/>
      <c r="F167" s="13" t="str">
        <f>IF($A167="","",ROUND(((B167*C167)/12),2))</f>
        <v/>
      </c>
      <c r="G167" s="14" t="str">
        <f>IF($A167="","",IFERROR(ROUNDUP(NPER((C167/12),-(D167+E167),B167),0),"Never"))</f>
        <v/>
      </c>
      <c r="H167" s="15" t="str">
        <f>IF($A167="","",IFERROR(EDATE(TODAY(),G167),""))</f>
        <v/>
      </c>
      <c r="I167" s="13" t="str">
        <f>IF($A167="","",IFERROR(ROUND(((G167*(D167+E167))-B167),0),""))</f>
        <v/>
      </c>
      <c r="J167" s="14" t="str">
        <f>IF($A167="","",(COUNTIF('Debts'!$B$2:$B$201,("&lt;"&amp;B167))+1))</f>
        <v/>
      </c>
      <c r="K167" s="14" t="str">
        <f>IF($A167="","",(COUNTIF('Debts'!$C$2:$C$201,("&gt;"&amp;C167))+1))</f>
        <v/>
      </c>
    </row>
    <row r="168" spans="1:11" x14ac:dyDescent="0.25">
      <c r="B168" s="11"/>
      <c r="C168" s="12"/>
      <c r="D168" s="11"/>
      <c r="E168" s="11"/>
      <c r="F168" s="13" t="str">
        <f>IF($A168="","",ROUND(((B168*C168)/12),2))</f>
        <v/>
      </c>
      <c r="G168" s="14" t="str">
        <f>IF($A168="","",IFERROR(ROUNDUP(NPER((C168/12),-(D168+E168),B168),0),"Never"))</f>
        <v/>
      </c>
      <c r="H168" s="15" t="str">
        <f>IF($A168="","",IFERROR(EDATE(TODAY(),G168),""))</f>
        <v/>
      </c>
      <c r="I168" s="13" t="str">
        <f>IF($A168="","",IFERROR(ROUND(((G168*(D168+E168))-B168),0),""))</f>
        <v/>
      </c>
      <c r="J168" s="14" t="str">
        <f>IF($A168="","",(COUNTIF('Debts'!$B$2:$B$201,("&lt;"&amp;B168))+1))</f>
        <v/>
      </c>
      <c r="K168" s="14" t="str">
        <f>IF($A168="","",(COUNTIF('Debts'!$C$2:$C$201,("&gt;"&amp;C168))+1))</f>
        <v/>
      </c>
    </row>
    <row r="169" spans="1:11" x14ac:dyDescent="0.25">
      <c r="B169" s="11"/>
      <c r="C169" s="12"/>
      <c r="D169" s="11"/>
      <c r="E169" s="11"/>
      <c r="F169" s="13" t="str">
        <f>IF($A169="","",ROUND(((B169*C169)/12),2))</f>
        <v/>
      </c>
      <c r="G169" s="14" t="str">
        <f>IF($A169="","",IFERROR(ROUNDUP(NPER((C169/12),-(D169+E169),B169),0),"Never"))</f>
        <v/>
      </c>
      <c r="H169" s="15" t="str">
        <f>IF($A169="","",IFERROR(EDATE(TODAY(),G169),""))</f>
        <v/>
      </c>
      <c r="I169" s="13" t="str">
        <f>IF($A169="","",IFERROR(ROUND(((G169*(D169+E169))-B169),0),""))</f>
        <v/>
      </c>
      <c r="J169" s="14" t="str">
        <f>IF($A169="","",(COUNTIF('Debts'!$B$2:$B$201,("&lt;"&amp;B169))+1))</f>
        <v/>
      </c>
      <c r="K169" s="14" t="str">
        <f>IF($A169="","",(COUNTIF('Debts'!$C$2:$C$201,("&gt;"&amp;C169))+1))</f>
        <v/>
      </c>
    </row>
    <row r="170" spans="1:11" x14ac:dyDescent="0.25">
      <c r="B170" s="11"/>
      <c r="C170" s="12"/>
      <c r="D170" s="11"/>
      <c r="E170" s="11"/>
      <c r="F170" s="13" t="str">
        <f>IF($A170="","",ROUND(((B170*C170)/12),2))</f>
        <v/>
      </c>
      <c r="G170" s="14" t="str">
        <f>IF($A170="","",IFERROR(ROUNDUP(NPER((C170/12),-(D170+E170),B170),0),"Never"))</f>
        <v/>
      </c>
      <c r="H170" s="15" t="str">
        <f>IF($A170="","",IFERROR(EDATE(TODAY(),G170),""))</f>
        <v/>
      </c>
      <c r="I170" s="13" t="str">
        <f>IF($A170="","",IFERROR(ROUND(((G170*(D170+E170))-B170),0),""))</f>
        <v/>
      </c>
      <c r="J170" s="14" t="str">
        <f>IF($A170="","",(COUNTIF('Debts'!$B$2:$B$201,("&lt;"&amp;B170))+1))</f>
        <v/>
      </c>
      <c r="K170" s="14" t="str">
        <f>IF($A170="","",(COUNTIF('Debts'!$C$2:$C$201,("&gt;"&amp;C170))+1))</f>
        <v/>
      </c>
    </row>
    <row r="171" spans="1:11" x14ac:dyDescent="0.25">
      <c r="B171" s="11"/>
      <c r="C171" s="12"/>
      <c r="D171" s="11"/>
      <c r="E171" s="11"/>
      <c r="F171" s="13" t="str">
        <f>IF($A171="","",ROUND(((B171*C171)/12),2))</f>
        <v/>
      </c>
      <c r="G171" s="14" t="str">
        <f>IF($A171="","",IFERROR(ROUNDUP(NPER((C171/12),-(D171+E171),B171),0),"Never"))</f>
        <v/>
      </c>
      <c r="H171" s="15" t="str">
        <f>IF($A171="","",IFERROR(EDATE(TODAY(),G171),""))</f>
        <v/>
      </c>
      <c r="I171" s="13" t="str">
        <f>IF($A171="","",IFERROR(ROUND(((G171*(D171+E171))-B171),0),""))</f>
        <v/>
      </c>
      <c r="J171" s="14" t="str">
        <f>IF($A171="","",(COUNTIF('Debts'!$B$2:$B$201,("&lt;"&amp;B171))+1))</f>
        <v/>
      </c>
      <c r="K171" s="14" t="str">
        <f>IF($A171="","",(COUNTIF('Debts'!$C$2:$C$201,("&gt;"&amp;C171))+1))</f>
        <v/>
      </c>
    </row>
    <row r="172" spans="1:11" x14ac:dyDescent="0.25">
      <c r="B172" s="11"/>
      <c r="C172" s="12"/>
      <c r="D172" s="11"/>
      <c r="E172" s="11"/>
      <c r="F172" s="13" t="str">
        <f>IF($A172="","",ROUND(((B172*C172)/12),2))</f>
        <v/>
      </c>
      <c r="G172" s="14" t="str">
        <f>IF($A172="","",IFERROR(ROUNDUP(NPER((C172/12),-(D172+E172),B172),0),"Never"))</f>
        <v/>
      </c>
      <c r="H172" s="15" t="str">
        <f>IF($A172="","",IFERROR(EDATE(TODAY(),G172),""))</f>
        <v/>
      </c>
      <c r="I172" s="13" t="str">
        <f>IF($A172="","",IFERROR(ROUND(((G172*(D172+E172))-B172),0),""))</f>
        <v/>
      </c>
      <c r="J172" s="14" t="str">
        <f>IF($A172="","",(COUNTIF('Debts'!$B$2:$B$201,("&lt;"&amp;B172))+1))</f>
        <v/>
      </c>
      <c r="K172" s="14" t="str">
        <f>IF($A172="","",(COUNTIF('Debts'!$C$2:$C$201,("&gt;"&amp;C172))+1))</f>
        <v/>
      </c>
    </row>
    <row r="173" spans="1:11" x14ac:dyDescent="0.25">
      <c r="B173" s="11"/>
      <c r="C173" s="12"/>
      <c r="D173" s="11"/>
      <c r="E173" s="11"/>
      <c r="F173" s="13" t="str">
        <f>IF($A173="","",ROUND(((B173*C173)/12),2))</f>
        <v/>
      </c>
      <c r="G173" s="14" t="str">
        <f>IF($A173="","",IFERROR(ROUNDUP(NPER((C173/12),-(D173+E173),B173),0),"Never"))</f>
        <v/>
      </c>
      <c r="H173" s="15" t="str">
        <f>IF($A173="","",IFERROR(EDATE(TODAY(),G173),""))</f>
        <v/>
      </c>
      <c r="I173" s="13" t="str">
        <f>IF($A173="","",IFERROR(ROUND(((G173*(D173+E173))-B173),0),""))</f>
        <v/>
      </c>
      <c r="J173" s="14" t="str">
        <f>IF($A173="","",(COUNTIF('Debts'!$B$2:$B$201,("&lt;"&amp;B173))+1))</f>
        <v/>
      </c>
      <c r="K173" s="14" t="str">
        <f>IF($A173="","",(COUNTIF('Debts'!$C$2:$C$201,("&gt;"&amp;C173))+1))</f>
        <v/>
      </c>
    </row>
    <row r="174" spans="1:11" x14ac:dyDescent="0.25">
      <c r="B174" s="11"/>
      <c r="C174" s="12"/>
      <c r="D174" s="11"/>
      <c r="E174" s="11"/>
      <c r="F174" s="13" t="str">
        <f>IF($A174="","",ROUND(((B174*C174)/12),2))</f>
        <v/>
      </c>
      <c r="G174" s="14" t="str">
        <f>IF($A174="","",IFERROR(ROUNDUP(NPER((C174/12),-(D174+E174),B174),0),"Never"))</f>
        <v/>
      </c>
      <c r="H174" s="15" t="str">
        <f>IF($A174="","",IFERROR(EDATE(TODAY(),G174),""))</f>
        <v/>
      </c>
      <c r="I174" s="13" t="str">
        <f>IF($A174="","",IFERROR(ROUND(((G174*(D174+E174))-B174),0),""))</f>
        <v/>
      </c>
      <c r="J174" s="14" t="str">
        <f>IF($A174="","",(COUNTIF('Debts'!$B$2:$B$201,("&lt;"&amp;B174))+1))</f>
        <v/>
      </c>
      <c r="K174" s="14" t="str">
        <f>IF($A174="","",(COUNTIF('Debts'!$C$2:$C$201,("&gt;"&amp;C174))+1))</f>
        <v/>
      </c>
    </row>
    <row r="175" spans="1:11" x14ac:dyDescent="0.25">
      <c r="B175" s="11"/>
      <c r="C175" s="12"/>
      <c r="D175" s="11"/>
      <c r="E175" s="11"/>
      <c r="F175" s="13" t="str">
        <f>IF($A175="","",ROUND(((B175*C175)/12),2))</f>
        <v/>
      </c>
      <c r="G175" s="14" t="str">
        <f>IF($A175="","",IFERROR(ROUNDUP(NPER((C175/12),-(D175+E175),B175),0),"Never"))</f>
        <v/>
      </c>
      <c r="H175" s="15" t="str">
        <f>IF($A175="","",IFERROR(EDATE(TODAY(),G175),""))</f>
        <v/>
      </c>
      <c r="I175" s="13" t="str">
        <f>IF($A175="","",IFERROR(ROUND(((G175*(D175+E175))-B175),0),""))</f>
        <v/>
      </c>
      <c r="J175" s="14" t="str">
        <f>IF($A175="","",(COUNTIF('Debts'!$B$2:$B$201,("&lt;"&amp;B175))+1))</f>
        <v/>
      </c>
      <c r="K175" s="14" t="str">
        <f>IF($A175="","",(COUNTIF('Debts'!$C$2:$C$201,("&gt;"&amp;C175))+1))</f>
        <v/>
      </c>
    </row>
    <row r="176" spans="1:11" x14ac:dyDescent="0.25">
      <c r="B176" s="11"/>
      <c r="C176" s="12"/>
      <c r="D176" s="11"/>
      <c r="E176" s="11"/>
      <c r="F176" s="13" t="str">
        <f>IF($A176="","",ROUND(((B176*C176)/12),2))</f>
        <v/>
      </c>
      <c r="G176" s="14" t="str">
        <f>IF($A176="","",IFERROR(ROUNDUP(NPER((C176/12),-(D176+E176),B176),0),"Never"))</f>
        <v/>
      </c>
      <c r="H176" s="15" t="str">
        <f>IF($A176="","",IFERROR(EDATE(TODAY(),G176),""))</f>
        <v/>
      </c>
      <c r="I176" s="13" t="str">
        <f>IF($A176="","",IFERROR(ROUND(((G176*(D176+E176))-B176),0),""))</f>
        <v/>
      </c>
      <c r="J176" s="14" t="str">
        <f>IF($A176="","",(COUNTIF('Debts'!$B$2:$B$201,("&lt;"&amp;B176))+1))</f>
        <v/>
      </c>
      <c r="K176" s="14" t="str">
        <f>IF($A176="","",(COUNTIF('Debts'!$C$2:$C$201,("&gt;"&amp;C176))+1))</f>
        <v/>
      </c>
    </row>
    <row r="177" spans="1:11" x14ac:dyDescent="0.25">
      <c r="B177" s="11"/>
      <c r="C177" s="12"/>
      <c r="D177" s="11"/>
      <c r="E177" s="11"/>
      <c r="F177" s="13" t="str">
        <f>IF($A177="","",ROUND(((B177*C177)/12),2))</f>
        <v/>
      </c>
      <c r="G177" s="14" t="str">
        <f>IF($A177="","",IFERROR(ROUNDUP(NPER((C177/12),-(D177+E177),B177),0),"Never"))</f>
        <v/>
      </c>
      <c r="H177" s="15" t="str">
        <f>IF($A177="","",IFERROR(EDATE(TODAY(),G177),""))</f>
        <v/>
      </c>
      <c r="I177" s="13" t="str">
        <f>IF($A177="","",IFERROR(ROUND(((G177*(D177+E177))-B177),0),""))</f>
        <v/>
      </c>
      <c r="J177" s="14" t="str">
        <f>IF($A177="","",(COUNTIF('Debts'!$B$2:$B$201,("&lt;"&amp;B177))+1))</f>
        <v/>
      </c>
      <c r="K177" s="14" t="str">
        <f>IF($A177="","",(COUNTIF('Debts'!$C$2:$C$201,("&gt;"&amp;C177))+1))</f>
        <v/>
      </c>
    </row>
    <row r="178" spans="1:11" x14ac:dyDescent="0.25">
      <c r="B178" s="11"/>
      <c r="C178" s="12"/>
      <c r="D178" s="11"/>
      <c r="E178" s="11"/>
      <c r="F178" s="13" t="str">
        <f>IF($A178="","",ROUND(((B178*C178)/12),2))</f>
        <v/>
      </c>
      <c r="G178" s="14" t="str">
        <f>IF($A178="","",IFERROR(ROUNDUP(NPER((C178/12),-(D178+E178),B178),0),"Never"))</f>
        <v/>
      </c>
      <c r="H178" s="15" t="str">
        <f>IF($A178="","",IFERROR(EDATE(TODAY(),G178),""))</f>
        <v/>
      </c>
      <c r="I178" s="13" t="str">
        <f>IF($A178="","",IFERROR(ROUND(((G178*(D178+E178))-B178),0),""))</f>
        <v/>
      </c>
      <c r="J178" s="14" t="str">
        <f>IF($A178="","",(COUNTIF('Debts'!$B$2:$B$201,("&lt;"&amp;B178))+1))</f>
        <v/>
      </c>
      <c r="K178" s="14" t="str">
        <f>IF($A178="","",(COUNTIF('Debts'!$C$2:$C$201,("&gt;"&amp;C178))+1))</f>
        <v/>
      </c>
    </row>
    <row r="179" spans="1:11" x14ac:dyDescent="0.25">
      <c r="B179" s="11"/>
      <c r="C179" s="12"/>
      <c r="D179" s="11"/>
      <c r="E179" s="11"/>
      <c r="F179" s="13" t="str">
        <f>IF($A179="","",ROUND(((B179*C179)/12),2))</f>
        <v/>
      </c>
      <c r="G179" s="14" t="str">
        <f>IF($A179="","",IFERROR(ROUNDUP(NPER((C179/12),-(D179+E179),B179),0),"Never"))</f>
        <v/>
      </c>
      <c r="H179" s="15" t="str">
        <f>IF($A179="","",IFERROR(EDATE(TODAY(),G179),""))</f>
        <v/>
      </c>
      <c r="I179" s="13" t="str">
        <f>IF($A179="","",IFERROR(ROUND(((G179*(D179+E179))-B179),0),""))</f>
        <v/>
      </c>
      <c r="J179" s="14" t="str">
        <f>IF($A179="","",(COUNTIF('Debts'!$B$2:$B$201,("&lt;"&amp;B179))+1))</f>
        <v/>
      </c>
      <c r="K179" s="14" t="str">
        <f>IF($A179="","",(COUNTIF('Debts'!$C$2:$C$201,("&gt;"&amp;C179))+1))</f>
        <v/>
      </c>
    </row>
    <row r="180" spans="1:11" x14ac:dyDescent="0.25">
      <c r="B180" s="11"/>
      <c r="C180" s="12"/>
      <c r="D180" s="11"/>
      <c r="E180" s="11"/>
      <c r="F180" s="13" t="str">
        <f>IF($A180="","",ROUND(((B180*C180)/12),2))</f>
        <v/>
      </c>
      <c r="G180" s="14" t="str">
        <f>IF($A180="","",IFERROR(ROUNDUP(NPER((C180/12),-(D180+E180),B180),0),"Never"))</f>
        <v/>
      </c>
      <c r="H180" s="15" t="str">
        <f>IF($A180="","",IFERROR(EDATE(TODAY(),G180),""))</f>
        <v/>
      </c>
      <c r="I180" s="13" t="str">
        <f>IF($A180="","",IFERROR(ROUND(((G180*(D180+E180))-B180),0),""))</f>
        <v/>
      </c>
      <c r="J180" s="14" t="str">
        <f>IF($A180="","",(COUNTIF('Debts'!$B$2:$B$201,("&lt;"&amp;B180))+1))</f>
        <v/>
      </c>
      <c r="K180" s="14" t="str">
        <f>IF($A180="","",(COUNTIF('Debts'!$C$2:$C$201,("&gt;"&amp;C180))+1))</f>
        <v/>
      </c>
    </row>
    <row r="181" spans="1:11" x14ac:dyDescent="0.25">
      <c r="B181" s="11"/>
      <c r="C181" s="12"/>
      <c r="D181" s="11"/>
      <c r="E181" s="11"/>
      <c r="F181" s="13" t="str">
        <f>IF($A181="","",ROUND(((B181*C181)/12),2))</f>
        <v/>
      </c>
      <c r="G181" s="14" t="str">
        <f>IF($A181="","",IFERROR(ROUNDUP(NPER((C181/12),-(D181+E181),B181),0),"Never"))</f>
        <v/>
      </c>
      <c r="H181" s="15" t="str">
        <f>IF($A181="","",IFERROR(EDATE(TODAY(),G181),""))</f>
        <v/>
      </c>
      <c r="I181" s="13" t="str">
        <f>IF($A181="","",IFERROR(ROUND(((G181*(D181+E181))-B181),0),""))</f>
        <v/>
      </c>
      <c r="J181" s="14" t="str">
        <f>IF($A181="","",(COUNTIF('Debts'!$B$2:$B$201,("&lt;"&amp;B181))+1))</f>
        <v/>
      </c>
      <c r="K181" s="14" t="str">
        <f>IF($A181="","",(COUNTIF('Debts'!$C$2:$C$201,("&gt;"&amp;C181))+1))</f>
        <v/>
      </c>
    </row>
    <row r="182" spans="1:11" x14ac:dyDescent="0.25">
      <c r="B182" s="11"/>
      <c r="C182" s="12"/>
      <c r="D182" s="11"/>
      <c r="E182" s="11"/>
      <c r="F182" s="13" t="str">
        <f>IF($A182="","",ROUND(((B182*C182)/12),2))</f>
        <v/>
      </c>
      <c r="G182" s="14" t="str">
        <f>IF($A182="","",IFERROR(ROUNDUP(NPER((C182/12),-(D182+E182),B182),0),"Never"))</f>
        <v/>
      </c>
      <c r="H182" s="15" t="str">
        <f>IF($A182="","",IFERROR(EDATE(TODAY(),G182),""))</f>
        <v/>
      </c>
      <c r="I182" s="13" t="str">
        <f>IF($A182="","",IFERROR(ROUND(((G182*(D182+E182))-B182),0),""))</f>
        <v/>
      </c>
      <c r="J182" s="14" t="str">
        <f>IF($A182="","",(COUNTIF('Debts'!$B$2:$B$201,("&lt;"&amp;B182))+1))</f>
        <v/>
      </c>
      <c r="K182" s="14" t="str">
        <f>IF($A182="","",(COUNTIF('Debts'!$C$2:$C$201,("&gt;"&amp;C182))+1))</f>
        <v/>
      </c>
    </row>
    <row r="183" spans="1:11" x14ac:dyDescent="0.25">
      <c r="B183" s="11"/>
      <c r="C183" s="12"/>
      <c r="D183" s="11"/>
      <c r="E183" s="11"/>
      <c r="F183" s="13" t="str">
        <f>IF($A183="","",ROUND(((B183*C183)/12),2))</f>
        <v/>
      </c>
      <c r="G183" s="14" t="str">
        <f>IF($A183="","",IFERROR(ROUNDUP(NPER((C183/12),-(D183+E183),B183),0),"Never"))</f>
        <v/>
      </c>
      <c r="H183" s="15" t="str">
        <f>IF($A183="","",IFERROR(EDATE(TODAY(),G183),""))</f>
        <v/>
      </c>
      <c r="I183" s="13" t="str">
        <f>IF($A183="","",IFERROR(ROUND(((G183*(D183+E183))-B183),0),""))</f>
        <v/>
      </c>
      <c r="J183" s="14" t="str">
        <f>IF($A183="","",(COUNTIF('Debts'!$B$2:$B$201,("&lt;"&amp;B183))+1))</f>
        <v/>
      </c>
      <c r="K183" s="14" t="str">
        <f>IF($A183="","",(COUNTIF('Debts'!$C$2:$C$201,("&gt;"&amp;C183))+1))</f>
        <v/>
      </c>
    </row>
    <row r="184" spans="1:11" x14ac:dyDescent="0.25">
      <c r="B184" s="11"/>
      <c r="C184" s="12"/>
      <c r="D184" s="11"/>
      <c r="E184" s="11"/>
      <c r="F184" s="13" t="str">
        <f>IF($A184="","",ROUND(((B184*C184)/12),2))</f>
        <v/>
      </c>
      <c r="G184" s="14" t="str">
        <f>IF($A184="","",IFERROR(ROUNDUP(NPER((C184/12),-(D184+E184),B184),0),"Never"))</f>
        <v/>
      </c>
      <c r="H184" s="15" t="str">
        <f>IF($A184="","",IFERROR(EDATE(TODAY(),G184),""))</f>
        <v/>
      </c>
      <c r="I184" s="13" t="str">
        <f>IF($A184="","",IFERROR(ROUND(((G184*(D184+E184))-B184),0),""))</f>
        <v/>
      </c>
      <c r="J184" s="14" t="str">
        <f>IF($A184="","",(COUNTIF('Debts'!$B$2:$B$201,("&lt;"&amp;B184))+1))</f>
        <v/>
      </c>
      <c r="K184" s="14" t="str">
        <f>IF($A184="","",(COUNTIF('Debts'!$C$2:$C$201,("&gt;"&amp;C184))+1))</f>
        <v/>
      </c>
    </row>
    <row r="185" spans="1:11" x14ac:dyDescent="0.25">
      <c r="B185" s="11"/>
      <c r="C185" s="12"/>
      <c r="D185" s="11"/>
      <c r="E185" s="11"/>
      <c r="F185" s="13" t="str">
        <f>IF($A185="","",ROUND(((B185*C185)/12),2))</f>
        <v/>
      </c>
      <c r="G185" s="14" t="str">
        <f>IF($A185="","",IFERROR(ROUNDUP(NPER((C185/12),-(D185+E185),B185),0),"Never"))</f>
        <v/>
      </c>
      <c r="H185" s="15" t="str">
        <f>IF($A185="","",IFERROR(EDATE(TODAY(),G185),""))</f>
        <v/>
      </c>
      <c r="I185" s="13" t="str">
        <f>IF($A185="","",IFERROR(ROUND(((G185*(D185+E185))-B185),0),""))</f>
        <v/>
      </c>
      <c r="J185" s="14" t="str">
        <f>IF($A185="","",(COUNTIF('Debts'!$B$2:$B$201,("&lt;"&amp;B185))+1))</f>
        <v/>
      </c>
      <c r="K185" s="14" t="str">
        <f>IF($A185="","",(COUNTIF('Debts'!$C$2:$C$201,("&gt;"&amp;C185))+1))</f>
        <v/>
      </c>
    </row>
    <row r="186" spans="1:11" x14ac:dyDescent="0.25">
      <c r="B186" s="11"/>
      <c r="C186" s="12"/>
      <c r="D186" s="11"/>
      <c r="E186" s="11"/>
      <c r="F186" s="13" t="str">
        <f>IF($A186="","",ROUND(((B186*C186)/12),2))</f>
        <v/>
      </c>
      <c r="G186" s="14" t="str">
        <f>IF($A186="","",IFERROR(ROUNDUP(NPER((C186/12),-(D186+E186),B186),0),"Never"))</f>
        <v/>
      </c>
      <c r="H186" s="15" t="str">
        <f>IF($A186="","",IFERROR(EDATE(TODAY(),G186),""))</f>
        <v/>
      </c>
      <c r="I186" s="13" t="str">
        <f>IF($A186="","",IFERROR(ROUND(((G186*(D186+E186))-B186),0),""))</f>
        <v/>
      </c>
      <c r="J186" s="14" t="str">
        <f>IF($A186="","",(COUNTIF('Debts'!$B$2:$B$201,("&lt;"&amp;B186))+1))</f>
        <v/>
      </c>
      <c r="K186" s="14" t="str">
        <f>IF($A186="","",(COUNTIF('Debts'!$C$2:$C$201,("&gt;"&amp;C186))+1))</f>
        <v/>
      </c>
    </row>
    <row r="187" spans="1:11" x14ac:dyDescent="0.25">
      <c r="B187" s="11"/>
      <c r="C187" s="12"/>
      <c r="D187" s="11"/>
      <c r="E187" s="11"/>
      <c r="F187" s="13" t="str">
        <f>IF($A187="","",ROUND(((B187*C187)/12),2))</f>
        <v/>
      </c>
      <c r="G187" s="14" t="str">
        <f>IF($A187="","",IFERROR(ROUNDUP(NPER((C187/12),-(D187+E187),B187),0),"Never"))</f>
        <v/>
      </c>
      <c r="H187" s="15" t="str">
        <f>IF($A187="","",IFERROR(EDATE(TODAY(),G187),""))</f>
        <v/>
      </c>
      <c r="I187" s="13" t="str">
        <f>IF($A187="","",IFERROR(ROUND(((G187*(D187+E187))-B187),0),""))</f>
        <v/>
      </c>
      <c r="J187" s="14" t="str">
        <f>IF($A187="","",(COUNTIF('Debts'!$B$2:$B$201,("&lt;"&amp;B187))+1))</f>
        <v/>
      </c>
      <c r="K187" s="14" t="str">
        <f>IF($A187="","",(COUNTIF('Debts'!$C$2:$C$201,("&gt;"&amp;C187))+1))</f>
        <v/>
      </c>
    </row>
    <row r="188" spans="1:11" x14ac:dyDescent="0.25">
      <c r="B188" s="11"/>
      <c r="C188" s="12"/>
      <c r="D188" s="11"/>
      <c r="E188" s="11"/>
      <c r="F188" s="13" t="str">
        <f>IF($A188="","",ROUND(((B188*C188)/12),2))</f>
        <v/>
      </c>
      <c r="G188" s="14" t="str">
        <f>IF($A188="","",IFERROR(ROUNDUP(NPER((C188/12),-(D188+E188),B188),0),"Never"))</f>
        <v/>
      </c>
      <c r="H188" s="15" t="str">
        <f>IF($A188="","",IFERROR(EDATE(TODAY(),G188),""))</f>
        <v/>
      </c>
      <c r="I188" s="13" t="str">
        <f>IF($A188="","",IFERROR(ROUND(((G188*(D188+E188))-B188),0),""))</f>
        <v/>
      </c>
      <c r="J188" s="14" t="str">
        <f>IF($A188="","",(COUNTIF('Debts'!$B$2:$B$201,("&lt;"&amp;B188))+1))</f>
        <v/>
      </c>
      <c r="K188" s="14" t="str">
        <f>IF($A188="","",(COUNTIF('Debts'!$C$2:$C$201,("&gt;"&amp;C188))+1))</f>
        <v/>
      </c>
    </row>
    <row r="189" spans="1:11" x14ac:dyDescent="0.25">
      <c r="B189" s="11"/>
      <c r="C189" s="12"/>
      <c r="D189" s="11"/>
      <c r="E189" s="11"/>
      <c r="F189" s="13" t="str">
        <f>IF($A189="","",ROUND(((B189*C189)/12),2))</f>
        <v/>
      </c>
      <c r="G189" s="14" t="str">
        <f>IF($A189="","",IFERROR(ROUNDUP(NPER((C189/12),-(D189+E189),B189),0),"Never"))</f>
        <v/>
      </c>
      <c r="H189" s="15" t="str">
        <f>IF($A189="","",IFERROR(EDATE(TODAY(),G189),""))</f>
        <v/>
      </c>
      <c r="I189" s="13" t="str">
        <f>IF($A189="","",IFERROR(ROUND(((G189*(D189+E189))-B189),0),""))</f>
        <v/>
      </c>
      <c r="J189" s="14" t="str">
        <f>IF($A189="","",(COUNTIF('Debts'!$B$2:$B$201,("&lt;"&amp;B189))+1))</f>
        <v/>
      </c>
      <c r="K189" s="14" t="str">
        <f>IF($A189="","",(COUNTIF('Debts'!$C$2:$C$201,("&gt;"&amp;C189))+1))</f>
        <v/>
      </c>
    </row>
    <row r="190" spans="1:11" x14ac:dyDescent="0.25">
      <c r="B190" s="11"/>
      <c r="C190" s="12"/>
      <c r="D190" s="11"/>
      <c r="E190" s="11"/>
      <c r="F190" s="13" t="str">
        <f>IF($A190="","",ROUND(((B190*C190)/12),2))</f>
        <v/>
      </c>
      <c r="G190" s="14" t="str">
        <f>IF($A190="","",IFERROR(ROUNDUP(NPER((C190/12),-(D190+E190),B190),0),"Never"))</f>
        <v/>
      </c>
      <c r="H190" s="15" t="str">
        <f>IF($A190="","",IFERROR(EDATE(TODAY(),G190),""))</f>
        <v/>
      </c>
      <c r="I190" s="13" t="str">
        <f>IF($A190="","",IFERROR(ROUND(((G190*(D190+E190))-B190),0),""))</f>
        <v/>
      </c>
      <c r="J190" s="14" t="str">
        <f>IF($A190="","",(COUNTIF('Debts'!$B$2:$B$201,("&lt;"&amp;B190))+1))</f>
        <v/>
      </c>
      <c r="K190" s="14" t="str">
        <f>IF($A190="","",(COUNTIF('Debts'!$C$2:$C$201,("&gt;"&amp;C190))+1))</f>
        <v/>
      </c>
    </row>
    <row r="191" spans="1:11" x14ac:dyDescent="0.25">
      <c r="B191" s="11"/>
      <c r="C191" s="12"/>
      <c r="D191" s="11"/>
      <c r="E191" s="11"/>
      <c r="F191" s="13" t="str">
        <f>IF($A191="","",ROUND(((B191*C191)/12),2))</f>
        <v/>
      </c>
      <c r="G191" s="14" t="str">
        <f>IF($A191="","",IFERROR(ROUNDUP(NPER((C191/12),-(D191+E191),B191),0),"Never"))</f>
        <v/>
      </c>
      <c r="H191" s="15" t="str">
        <f>IF($A191="","",IFERROR(EDATE(TODAY(),G191),""))</f>
        <v/>
      </c>
      <c r="I191" s="13" t="str">
        <f>IF($A191="","",IFERROR(ROUND(((G191*(D191+E191))-B191),0),""))</f>
        <v/>
      </c>
      <c r="J191" s="14" t="str">
        <f>IF($A191="","",(COUNTIF('Debts'!$B$2:$B$201,("&lt;"&amp;B191))+1))</f>
        <v/>
      </c>
      <c r="K191" s="14" t="str">
        <f>IF($A191="","",(COUNTIF('Debts'!$C$2:$C$201,("&gt;"&amp;C191))+1))</f>
        <v/>
      </c>
    </row>
    <row r="192" spans="1:11" x14ac:dyDescent="0.25">
      <c r="B192" s="11"/>
      <c r="C192" s="12"/>
      <c r="D192" s="11"/>
      <c r="E192" s="11"/>
      <c r="F192" s="13" t="str">
        <f>IF($A192="","",ROUND(((B192*C192)/12),2))</f>
        <v/>
      </c>
      <c r="G192" s="14" t="str">
        <f>IF($A192="","",IFERROR(ROUNDUP(NPER((C192/12),-(D192+E192),B192),0),"Never"))</f>
        <v/>
      </c>
      <c r="H192" s="15" t="str">
        <f>IF($A192="","",IFERROR(EDATE(TODAY(),G192),""))</f>
        <v/>
      </c>
      <c r="I192" s="13" t="str">
        <f>IF($A192="","",IFERROR(ROUND(((G192*(D192+E192))-B192),0),""))</f>
        <v/>
      </c>
      <c r="J192" s="14" t="str">
        <f>IF($A192="","",(COUNTIF('Debts'!$B$2:$B$201,("&lt;"&amp;B192))+1))</f>
        <v/>
      </c>
      <c r="K192" s="14" t="str">
        <f>IF($A192="","",(COUNTIF('Debts'!$C$2:$C$201,("&gt;"&amp;C192))+1))</f>
        <v/>
      </c>
    </row>
    <row r="193" spans="1:11" x14ac:dyDescent="0.25">
      <c r="B193" s="11"/>
      <c r="C193" s="12"/>
      <c r="D193" s="11"/>
      <c r="E193" s="11"/>
      <c r="F193" s="13" t="str">
        <f>IF($A193="","",ROUND(((B193*C193)/12),2))</f>
        <v/>
      </c>
      <c r="G193" s="14" t="str">
        <f>IF($A193="","",IFERROR(ROUNDUP(NPER((C193/12),-(D193+E193),B193),0),"Never"))</f>
        <v/>
      </c>
      <c r="H193" s="15" t="str">
        <f>IF($A193="","",IFERROR(EDATE(TODAY(),G193),""))</f>
        <v/>
      </c>
      <c r="I193" s="13" t="str">
        <f>IF($A193="","",IFERROR(ROUND(((G193*(D193+E193))-B193),0),""))</f>
        <v/>
      </c>
      <c r="J193" s="14" t="str">
        <f>IF($A193="","",(COUNTIF('Debts'!$B$2:$B$201,("&lt;"&amp;B193))+1))</f>
        <v/>
      </c>
      <c r="K193" s="14" t="str">
        <f>IF($A193="","",(COUNTIF('Debts'!$C$2:$C$201,("&gt;"&amp;C193))+1))</f>
        <v/>
      </c>
    </row>
    <row r="194" spans="1:11" x14ac:dyDescent="0.25">
      <c r="B194" s="11"/>
      <c r="C194" s="12"/>
      <c r="D194" s="11"/>
      <c r="E194" s="11"/>
      <c r="F194" s="13" t="str">
        <f>IF($A194="","",ROUND(((B194*C194)/12),2))</f>
        <v/>
      </c>
      <c r="G194" s="14" t="str">
        <f>IF($A194="","",IFERROR(ROUNDUP(NPER((C194/12),-(D194+E194),B194),0),"Never"))</f>
        <v/>
      </c>
      <c r="H194" s="15" t="str">
        <f>IF($A194="","",IFERROR(EDATE(TODAY(),G194),""))</f>
        <v/>
      </c>
      <c r="I194" s="13" t="str">
        <f>IF($A194="","",IFERROR(ROUND(((G194*(D194+E194))-B194),0),""))</f>
        <v/>
      </c>
      <c r="J194" s="14" t="str">
        <f>IF($A194="","",(COUNTIF('Debts'!$B$2:$B$201,("&lt;"&amp;B194))+1))</f>
        <v/>
      </c>
      <c r="K194" s="14" t="str">
        <f>IF($A194="","",(COUNTIF('Debts'!$C$2:$C$201,("&gt;"&amp;C194))+1))</f>
        <v/>
      </c>
    </row>
    <row r="195" spans="1:11" x14ac:dyDescent="0.25">
      <c r="B195" s="11"/>
      <c r="C195" s="12"/>
      <c r="D195" s="11"/>
      <c r="E195" s="11"/>
      <c r="F195" s="13" t="str">
        <f>IF($A195="","",ROUND(((B195*C195)/12),2))</f>
        <v/>
      </c>
      <c r="G195" s="14" t="str">
        <f>IF($A195="","",IFERROR(ROUNDUP(NPER((C195/12),-(D195+E195),B195),0),"Never"))</f>
        <v/>
      </c>
      <c r="H195" s="15" t="str">
        <f>IF($A195="","",IFERROR(EDATE(TODAY(),G195),""))</f>
        <v/>
      </c>
      <c r="I195" s="13" t="str">
        <f>IF($A195="","",IFERROR(ROUND(((G195*(D195+E195))-B195),0),""))</f>
        <v/>
      </c>
      <c r="J195" s="14" t="str">
        <f>IF($A195="","",(COUNTIF('Debts'!$B$2:$B$201,("&lt;"&amp;B195))+1))</f>
        <v/>
      </c>
      <c r="K195" s="14" t="str">
        <f>IF($A195="","",(COUNTIF('Debts'!$C$2:$C$201,("&gt;"&amp;C195))+1))</f>
        <v/>
      </c>
    </row>
    <row r="196" spans="1:11" x14ac:dyDescent="0.25">
      <c r="B196" s="11"/>
      <c r="C196" s="12"/>
      <c r="D196" s="11"/>
      <c r="E196" s="11"/>
      <c r="F196" s="13" t="str">
        <f>IF($A196="","",ROUND(((B196*C196)/12),2))</f>
        <v/>
      </c>
      <c r="G196" s="14" t="str">
        <f>IF($A196="","",IFERROR(ROUNDUP(NPER((C196/12),-(D196+E196),B196),0),"Never"))</f>
        <v/>
      </c>
      <c r="H196" s="15" t="str">
        <f>IF($A196="","",IFERROR(EDATE(TODAY(),G196),""))</f>
        <v/>
      </c>
      <c r="I196" s="13" t="str">
        <f>IF($A196="","",IFERROR(ROUND(((G196*(D196+E196))-B196),0),""))</f>
        <v/>
      </c>
      <c r="J196" s="14" t="str">
        <f>IF($A196="","",(COUNTIF('Debts'!$B$2:$B$201,("&lt;"&amp;B196))+1))</f>
        <v/>
      </c>
      <c r="K196" s="14" t="str">
        <f>IF($A196="","",(COUNTIF('Debts'!$C$2:$C$201,("&gt;"&amp;C196))+1))</f>
        <v/>
      </c>
    </row>
    <row r="197" spans="1:11" x14ac:dyDescent="0.25">
      <c r="B197" s="11"/>
      <c r="C197" s="12"/>
      <c r="D197" s="11"/>
      <c r="E197" s="11"/>
      <c r="F197" s="13" t="str">
        <f>IF($A197="","",ROUND(((B197*C197)/12),2))</f>
        <v/>
      </c>
      <c r="G197" s="14" t="str">
        <f>IF($A197="","",IFERROR(ROUNDUP(NPER((C197/12),-(D197+E197),B197),0),"Never"))</f>
        <v/>
      </c>
      <c r="H197" s="15" t="str">
        <f>IF($A197="","",IFERROR(EDATE(TODAY(),G197),""))</f>
        <v/>
      </c>
      <c r="I197" s="13" t="str">
        <f>IF($A197="","",IFERROR(ROUND(((G197*(D197+E197))-B197),0),""))</f>
        <v/>
      </c>
      <c r="J197" s="14" t="str">
        <f>IF($A197="","",(COUNTIF('Debts'!$B$2:$B$201,("&lt;"&amp;B197))+1))</f>
        <v/>
      </c>
      <c r="K197" s="14" t="str">
        <f>IF($A197="","",(COUNTIF('Debts'!$C$2:$C$201,("&gt;"&amp;C197))+1))</f>
        <v/>
      </c>
    </row>
    <row r="198" spans="1:11" x14ac:dyDescent="0.25">
      <c r="B198" s="11"/>
      <c r="C198" s="12"/>
      <c r="D198" s="11"/>
      <c r="E198" s="11"/>
      <c r="F198" s="13" t="str">
        <f>IF($A198="","",ROUND(((B198*C198)/12),2))</f>
        <v/>
      </c>
      <c r="G198" s="14" t="str">
        <f>IF($A198="","",IFERROR(ROUNDUP(NPER((C198/12),-(D198+E198),B198),0),"Never"))</f>
        <v/>
      </c>
      <c r="H198" s="15" t="str">
        <f>IF($A198="","",IFERROR(EDATE(TODAY(),G198),""))</f>
        <v/>
      </c>
      <c r="I198" s="13" t="str">
        <f>IF($A198="","",IFERROR(ROUND(((G198*(D198+E198))-B198),0),""))</f>
        <v/>
      </c>
      <c r="J198" s="14" t="str">
        <f>IF($A198="","",(COUNTIF('Debts'!$B$2:$B$201,("&lt;"&amp;B198))+1))</f>
        <v/>
      </c>
      <c r="K198" s="14" t="str">
        <f>IF($A198="","",(COUNTIF('Debts'!$C$2:$C$201,("&gt;"&amp;C198))+1))</f>
        <v/>
      </c>
    </row>
    <row r="199" spans="1:11" x14ac:dyDescent="0.25">
      <c r="B199" s="11"/>
      <c r="C199" s="12"/>
      <c r="D199" s="11"/>
      <c r="E199" s="11"/>
      <c r="F199" s="13" t="str">
        <f>IF($A199="","",ROUND(((B199*C199)/12),2))</f>
        <v/>
      </c>
      <c r="G199" s="14" t="str">
        <f>IF($A199="","",IFERROR(ROUNDUP(NPER((C199/12),-(D199+E199),B199),0),"Never"))</f>
        <v/>
      </c>
      <c r="H199" s="15" t="str">
        <f>IF($A199="","",IFERROR(EDATE(TODAY(),G199),""))</f>
        <v/>
      </c>
      <c r="I199" s="13" t="str">
        <f>IF($A199="","",IFERROR(ROUND(((G199*(D199+E199))-B199),0),""))</f>
        <v/>
      </c>
      <c r="J199" s="14" t="str">
        <f>IF($A199="","",(COUNTIF('Debts'!$B$2:$B$201,("&lt;"&amp;B199))+1))</f>
        <v/>
      </c>
      <c r="K199" s="14" t="str">
        <f>IF($A199="","",(COUNTIF('Debts'!$C$2:$C$201,("&gt;"&amp;C199))+1))</f>
        <v/>
      </c>
    </row>
    <row r="200" spans="1:11" x14ac:dyDescent="0.25">
      <c r="B200" s="11"/>
      <c r="C200" s="12"/>
      <c r="D200" s="11"/>
      <c r="E200" s="11"/>
      <c r="F200" s="13" t="str">
        <f>IF($A200="","",ROUND(((B200*C200)/12),2))</f>
        <v/>
      </c>
      <c r="G200" s="14" t="str">
        <f>IF($A200="","",IFERROR(ROUNDUP(NPER((C200/12),-(D200+E200),B200),0),"Never"))</f>
        <v/>
      </c>
      <c r="H200" s="15" t="str">
        <f>IF($A200="","",IFERROR(EDATE(TODAY(),G200),""))</f>
        <v/>
      </c>
      <c r="I200" s="13" t="str">
        <f>IF($A200="","",IFERROR(ROUND(((G200*(D200+E200))-B200),0),""))</f>
        <v/>
      </c>
      <c r="J200" s="14" t="str">
        <f>IF($A200="","",(COUNTIF('Debts'!$B$2:$B$201,("&lt;"&amp;B200))+1))</f>
        <v/>
      </c>
      <c r="K200" s="14" t="str">
        <f>IF($A200="","",(COUNTIF('Debts'!$C$2:$C$201,("&gt;"&amp;C200))+1))</f>
        <v/>
      </c>
    </row>
    <row r="201" spans="1:11" x14ac:dyDescent="0.25">
      <c r="B201" s="11"/>
      <c r="C201" s="12"/>
      <c r="D201" s="11"/>
      <c r="E201" s="11"/>
      <c r="F201" s="13" t="str">
        <f>IF($A201="","",ROUND(((B201*C201)/12),2))</f>
        <v/>
      </c>
      <c r="G201" s="14" t="str">
        <f>IF($A201="","",IFERROR(ROUNDUP(NPER((C201/12),-(D201+E201),B201),0),"Never"))</f>
        <v/>
      </c>
      <c r="H201" s="15" t="str">
        <f>IF($A201="","",IFERROR(EDATE(TODAY(),G201),""))</f>
        <v/>
      </c>
      <c r="I201" s="13" t="str">
        <f>IF($A201="","",IFERROR(ROUND(((G201*(D201+E201))-B201),0),""))</f>
        <v/>
      </c>
      <c r="J201" s="14" t="str">
        <f>IF($A201="","",(COUNTIF('Debts'!$B$2:$B$201,("&lt;"&amp;B201))+1))</f>
        <v/>
      </c>
      <c r="K201" s="14" t="str">
        <f>IF($A201="","",(COUNTIF('Debts'!$C$2:$C$201,("&gt;"&amp;C201))+1))</f>
        <v/>
      </c>
    </row>
  </sheetData>
  <autoFilter ref="A1:K1"/>
  <conditionalFormatting sqref="G2:G201">
    <cfRule type="expression" dxfId="0" priority="1">
      <formula>G2="Never"</formula>
    </cfRule>
  </conditionalFormatting>
  <dataValidations count="4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30</v>
      </c>
      <c r="B1" s="16" t="s">
        <v>31</v>
      </c>
      <c r="C1" s="16" t="s">
        <v>32</v>
      </c>
    </row>
    <row r="2" spans="1:2" x14ac:dyDescent="0.25">
      <c r="A2" t="s">
        <v>33</v>
      </c>
      <c r="B2" s="17">
        <f>SUM('Debts'!$B$2:$B$201)</f>
        <v>41560</v>
      </c>
    </row>
    <row r="3" spans="1:2" x14ac:dyDescent="0.25">
      <c r="A3" t="s">
        <v>34</v>
      </c>
      <c r="B3" s="17">
        <f>(SUM('Debts'!$D$2:$D$201)+SUM('Debts'!$E$2:$E$201))</f>
        <v>1025</v>
      </c>
    </row>
    <row r="4" spans="1:2" x14ac:dyDescent="0.25">
      <c r="A4" t="s">
        <v>35</v>
      </c>
      <c r="B4" s="17">
        <f>SUM('Debts'!$F$2:$F$201)</f>
        <v>314.28</v>
      </c>
    </row>
    <row r="5" spans="1:3" x14ac:dyDescent="0.25">
      <c r="A5" t="s">
        <v>36</v>
      </c>
      <c r="B5" s="18">
        <f>MAX('Debts'!$G$2:$G$201)</f>
        <v>114</v>
      </c>
      <c r="C5" s="19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Debts</vt:lpstr>
      <vt:lpstr>Overview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