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<sst xmlns="http://schemas.openxmlformats.org/spreadsheetml/2006/main" count="54" uniqueCount="48">
  <si>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Consignment Inventory</t>
  </si>
  <si>
    <t>A free consignment inventory spreadsheet: track items, consignor, price, days on floor, and status with markdowns, in Google Sheets and Excel.</t>
  </si>
  <si>
    <t>Quick start</t>
  </si>
  <si>
    <t>Open the Items tab and replace the sample rows with your own — one row per entry. Formulas fill in automatically for new rows.</t>
  </si>
  <si>
    <t>Log each item at intake with the consignor and their split. Days on floor counts up automatically.</t>
  </si>
  <si>
    <t>Current price applies 15% off after 30 days and 30% off after 60 (amber, then red). Edit the formula to match your markdown schedule. Consignor payout fills in when you mark an item Sold.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</si>
  <si>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</si>
  <si>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</si>
  <si>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</si>
  <si>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</si>
  <si>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</si>
  <si>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</si>
  <si>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</si>
  <si>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</si>
  <si>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</si>
  <si>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Consignor</t>
  </si>
  <si>
    <t>Intake date</t>
  </si>
  <si>
    <t>Tag price</t>
  </si>
  <si>
    <t>Consignor split</t>
  </si>
  <si>
    <t>Status</t>
  </si>
  <si>
    <t>Days on floor</t>
  </si>
  <si>
    <t>Current price</t>
  </si>
  <si>
    <t>Consignor payout</t>
  </si>
  <si>
    <t>Coach Tabby shoulder bag</t>
  </si>
  <si>
    <t>J. Rivera</t>
  </si>
  <si>
    <t>On floor</t>
  </si>
  <si>
    <t>Mid-century teak side table</t>
  </si>
  <si>
    <t>P. Holloway</t>
  </si>
  <si>
    <t>Patagonia Nano Puff (M)</t>
  </si>
  <si>
    <t>S. Kim</t>
  </si>
  <si>
    <t>Le Creuset 5.5 qt Dutch oven</t>
  </si>
  <si>
    <t>Sold</t>
  </si>
  <si>
    <t>Kids' bike 20"</t>
  </si>
  <si>
    <t>M. Grant</t>
  </si>
  <si>
    <t>Returned</t>
  </si>
  <si>
    <t>Vintage Pyrex set</t>
  </si>
  <si>
    <t>Value</t>
  </si>
  <si>
    <t>Notes</t>
  </si>
  <si>
    <t>Overview</t>
  </si>
  <si>
    <t>Entries</t>
  </si>
  <si>
    <t>By status</t>
  </si>
  <si>
    <t>Status: On floor</t>
  </si>
  <si>
    <t>Status: Sold</t>
  </si>
  <si>
    <t>Status: Returned</t>
  </si>
  <si>
    <t>Status: Donated</t>
  </si>
  <si>
    <t>Totals</t>
  </si>
  <si>
    <t>Total current price</t>
  </si>
  <si>
    <t>Total consignor payout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</si>
</sst>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4" customWidth="1"/>
    <col min="5" max="5" width="18" customWidth="1"/>
    <col min="6" max="8" width="16" customWidth="1"/>
    <col min="9" max="9" width="19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46296</v>
      </c>
      <c r="D2" s="12">
        <v>145</v>
      </c>
      <c r="E2" s="13">
        <v>0.6</v>
      </c>
      <c r="F2" t="s">
        <v>25</v>
      </c>
      <c r="G2" s="14">
        <f>IF($A2="","",IF((F2="On floor"),(TODAY()-C2),""))</f>
        <v>11</v>
      </c>
      <c r="H2" s="15">
        <f>IF($A2="","",IF((F2&lt;&gt;"On floor"),D2,IF((G2&gt;=60),ROUND((D2*0.7),0),IF((G2&gt;=30),ROUND((D2*0.85),0),D2))))</f>
        <v>145</v>
      </c>
      <c r="I2" s="15">
        <f>IF($A2="","",IF((F2="Sold"),ROUND((H2*E2),2),0))</f>
        <v>0</v>
      </c>
    </row>
    <row r="3" spans="1:9" x14ac:dyDescent="0.25">
      <c r="A3" t="s">
        <v>26</v>
      </c>
      <c r="B3" t="s">
        <v>27</v>
      </c>
      <c r="C3" s="11">
        <v>46267</v>
      </c>
      <c r="D3" s="12">
        <v>220</v>
      </c>
      <c r="E3" s="13">
        <v>0.5</v>
      </c>
      <c r="F3" t="s">
        <v>25</v>
      </c>
      <c r="G3" s="14">
        <f>IF($A3="","",IF((F3="On floor"),(TODAY()-C3),""))</f>
        <v>40</v>
      </c>
      <c r="H3" s="15">
        <f>IF($A3="","",IF((F3&lt;&gt;"On floor"),D3,IF((G3&gt;=60),ROUND((D3*0.7),0),IF((G3&gt;=30),ROUND((D3*0.85),0),D3))))</f>
        <v>187</v>
      </c>
      <c r="I3" s="15">
        <f>IF($A3="","",IF((F3="Sold"),ROUND((H3*E3),2),0))</f>
        <v>0</v>
      </c>
    </row>
    <row r="4" spans="1:9" x14ac:dyDescent="0.25">
      <c r="A4" t="s">
        <v>28</v>
      </c>
      <c r="B4" t="s">
        <v>29</v>
      </c>
      <c r="C4" s="11">
        <v>46242</v>
      </c>
      <c r="D4" s="12">
        <v>85</v>
      </c>
      <c r="E4" s="13">
        <v>0.6</v>
      </c>
      <c r="F4" t="s">
        <v>25</v>
      </c>
      <c r="G4" s="14">
        <f>IF($A4="","",IF((F4="On floor"),(TODAY()-C4),""))</f>
        <v>65</v>
      </c>
      <c r="H4" s="15">
        <f>IF($A4="","",IF((F4&lt;&gt;"On floor"),D4,IF((G4&gt;=60),ROUND((D4*0.7),0),IF((G4&gt;=30),ROUND((D4*0.85),0),D4))))</f>
        <v>60</v>
      </c>
      <c r="I4" s="15">
        <f>IF($A4="","",IF((F4="Sold"),ROUND((H4*E4),2),0))</f>
        <v>0</v>
      </c>
    </row>
    <row r="5" spans="1:9" x14ac:dyDescent="0.25">
      <c r="A5" t="s">
        <v>30</v>
      </c>
      <c r="B5" t="s">
        <v>24</v>
      </c>
      <c r="C5" s="11">
        <v>46288</v>
      </c>
      <c r="D5" s="12">
        <v>140</v>
      </c>
      <c r="E5" s="13">
        <v>0.6</v>
      </c>
      <c r="F5" t="s">
        <v>31</v>
      </c>
      <c r="G5" s="14" t="str">
        <f>IF($A5="","",IF((F5="On floor"),(TODAY()-C5),""))</f>
        <v/>
      </c>
      <c r="H5" s="15">
        <f>IF($A5="","",IF((F5&lt;&gt;"On floor"),D5,IF((G5&gt;=60),ROUND((D5*0.7),0),IF((G5&gt;=30),ROUND((D5*0.85),0),D5))))</f>
        <v>140</v>
      </c>
      <c r="I5" s="15">
        <f>IF($A5="","",IF((F5="Sold"),ROUND((H5*E5),2),0))</f>
        <v>84</v>
      </c>
    </row>
    <row r="6" spans="1:9" x14ac:dyDescent="0.25">
      <c r="A6" t="s">
        <v>32</v>
      </c>
      <c r="B6" t="s">
        <v>33</v>
      </c>
      <c r="C6" s="11">
        <v>46213</v>
      </c>
      <c r="D6" s="12">
        <v>60</v>
      </c>
      <c r="E6" s="13">
        <v>0.5</v>
      </c>
      <c r="F6" t="s">
        <v>34</v>
      </c>
      <c r="G6" s="14" t="str">
        <f>IF($A6="","",IF((F6="On floor"),(TODAY()-C6),""))</f>
        <v/>
      </c>
      <c r="H6" s="15">
        <f>IF($A6="","",IF((F6&lt;&gt;"On floor"),D6,IF((G6&gt;=60),ROUND((D6*0.7),0),IF((G6&gt;=30),ROUND((D6*0.85),0),D6))))</f>
        <v>60</v>
      </c>
      <c r="I6" s="15">
        <f>IF($A6="","",IF((F6="Sold"),ROUND((H6*E6),2),0))</f>
        <v>0</v>
      </c>
    </row>
    <row r="7" spans="1:9" x14ac:dyDescent="0.25">
      <c r="A7" t="s">
        <v>35</v>
      </c>
      <c r="B7" t="s">
        <v>27</v>
      </c>
      <c r="C7" s="11">
        <v>46300</v>
      </c>
      <c r="D7" s="12">
        <v>48</v>
      </c>
      <c r="E7" s="13">
        <v>0.5</v>
      </c>
      <c r="F7" t="s">
        <v>25</v>
      </c>
      <c r="G7" s="14">
        <f>IF($A7="","",IF((F7="On floor"),(TODAY()-C7),""))</f>
        <v>7</v>
      </c>
      <c r="H7" s="15">
        <f>IF($A7="","",IF((F7&lt;&gt;"On floor"),D7,IF((G7&gt;=60),ROUND((D7*0.7),0),IF((G7&gt;=30),ROUND((D7*0.85),0),D7))))</f>
        <v>48</v>
      </c>
      <c r="I7" s="15">
        <f>IF($A7="","",IF((F7="Sold"),ROUND((H7*E7),2),0))</f>
        <v>0</v>
      </c>
    </row>
    <row r="8" spans="1:9" x14ac:dyDescent="0.25">
      <c r="C8" s="11"/>
      <c r="D8" s="12"/>
      <c r="E8" s="13"/>
      <c r="G8" s="14" t="str">
        <f>IF($A8="","",IF((F8="On floor"),(TODAY()-C8),""))</f>
        <v/>
      </c>
      <c r="H8" s="15" t="str">
        <f>IF($A8="","",IF((F8&lt;&gt;"On floor"),D8,IF((G8&gt;=60),ROUND((D8*0.7),0),IF((G8&gt;=30),ROUND((D8*0.85),0),D8))))</f>
        <v/>
      </c>
      <c r="I8" s="15" t="str">
        <f>IF($A8="","",IF((F8="Sold"),ROUND((H8*E8),2),0))</f>
        <v/>
      </c>
    </row>
    <row r="9" spans="1:9" x14ac:dyDescent="0.25">
      <c r="C9" s="11"/>
      <c r="D9" s="12"/>
      <c r="E9" s="13"/>
      <c r="G9" s="14" t="str">
        <f>IF($A9="","",IF((F9="On floor"),(TODAY()-C9),""))</f>
        <v/>
      </c>
      <c r="H9" s="15" t="str">
        <f>IF($A9="","",IF((F9&lt;&gt;"On floor"),D9,IF((G9&gt;=60),ROUND((D9*0.7),0),IF((G9&gt;=30),ROUND((D9*0.85),0),D9))))</f>
        <v/>
      </c>
      <c r="I9" s="15" t="str">
        <f>IF($A9="","",IF((F9="Sold"),ROUND((H9*E9),2),0))</f>
        <v/>
      </c>
    </row>
    <row r="10" spans="1:9" x14ac:dyDescent="0.25">
      <c r="C10" s="11"/>
      <c r="D10" s="12"/>
      <c r="E10" s="13"/>
      <c r="G10" s="14" t="str">
        <f>IF($A10="","",IF((F10="On floor"),(TODAY()-C10),""))</f>
        <v/>
      </c>
      <c r="H10" s="15" t="str">
        <f>IF($A10="","",IF((F10&lt;&gt;"On floor"),D10,IF((G10&gt;=60),ROUND((D10*0.7),0),IF((G10&gt;=30),ROUND((D10*0.85),0),D10))))</f>
        <v/>
      </c>
      <c r="I10" s="15" t="str">
        <f>IF($A10="","",IF((F10="Sold"),ROUND((H10*E10),2),0))</f>
        <v/>
      </c>
    </row>
    <row r="11" spans="1:9" x14ac:dyDescent="0.25">
      <c r="C11" s="11"/>
      <c r="D11" s="12"/>
      <c r="E11" s="13"/>
      <c r="G11" s="14" t="str">
        <f>IF($A11="","",IF((F11="On floor"),(TODAY()-C11),""))</f>
        <v/>
      </c>
      <c r="H11" s="15" t="str">
        <f>IF($A11="","",IF((F11&lt;&gt;"On floor"),D11,IF((G11&gt;=60),ROUND((D11*0.7),0),IF((G11&gt;=30),ROUND((D11*0.85),0),D11))))</f>
        <v/>
      </c>
      <c r="I11" s="15" t="str">
        <f>IF($A11="","",IF((F11="Sold"),ROUND((H11*E11),2),0))</f>
        <v/>
      </c>
    </row>
    <row r="12" spans="1:9" x14ac:dyDescent="0.25">
      <c r="C12" s="11"/>
      <c r="D12" s="12"/>
      <c r="E12" s="13"/>
      <c r="G12" s="14" t="str">
        <f>IF($A12="","",IF((F12="On floor"),(TODAY()-C12),""))</f>
        <v/>
      </c>
      <c r="H12" s="15" t="str">
        <f>IF($A12="","",IF((F12&lt;&gt;"On floor"),D12,IF((G12&gt;=60),ROUND((D12*0.7),0),IF((G12&gt;=30),ROUND((D12*0.85),0),D12))))</f>
        <v/>
      </c>
      <c r="I12" s="15" t="str">
        <f>IF($A12="","",IF((F12="Sold"),ROUND((H12*E12),2),0))</f>
        <v/>
      </c>
    </row>
    <row r="13" spans="1:9" x14ac:dyDescent="0.25">
      <c r="C13" s="11"/>
      <c r="D13" s="12"/>
      <c r="E13" s="13"/>
      <c r="G13" s="14" t="str">
        <f>IF($A13="","",IF((F13="On floor"),(TODAY()-C13),""))</f>
        <v/>
      </c>
      <c r="H13" s="15" t="str">
        <f>IF($A13="","",IF((F13&lt;&gt;"On floor"),D13,IF((G13&gt;=60),ROUND((D13*0.7),0),IF((G13&gt;=30),ROUND((D13*0.85),0),D13))))</f>
        <v/>
      </c>
      <c r="I13" s="15" t="str">
        <f>IF($A13="","",IF((F13="Sold"),ROUND((H13*E13),2),0))</f>
        <v/>
      </c>
    </row>
    <row r="14" spans="1:9" x14ac:dyDescent="0.25">
      <c r="C14" s="11"/>
      <c r="D14" s="12"/>
      <c r="E14" s="13"/>
      <c r="G14" s="14" t="str">
        <f>IF($A14="","",IF((F14="On floor"),(TODAY()-C14),""))</f>
        <v/>
      </c>
      <c r="H14" s="15" t="str">
        <f>IF($A14="","",IF((F14&lt;&gt;"On floor"),D14,IF((G14&gt;=60),ROUND((D14*0.7),0),IF((G14&gt;=30),ROUND((D14*0.85),0),D14))))</f>
        <v/>
      </c>
      <c r="I14" s="15" t="str">
        <f>IF($A14="","",IF((F14="Sold"),ROUND((H14*E14),2),0))</f>
        <v/>
      </c>
    </row>
    <row r="15" spans="1:9" x14ac:dyDescent="0.25">
      <c r="C15" s="11"/>
      <c r="D15" s="12"/>
      <c r="E15" s="13"/>
      <c r="G15" s="14" t="str">
        <f>IF($A15="","",IF((F15="On floor"),(TODAY()-C15),""))</f>
        <v/>
      </c>
      <c r="H15" s="15" t="str">
        <f>IF($A15="","",IF((F15&lt;&gt;"On floor"),D15,IF((G15&gt;=60),ROUND((D15*0.7),0),IF((G15&gt;=30),ROUND((D15*0.85),0),D15))))</f>
        <v/>
      </c>
      <c r="I15" s="15" t="str">
        <f>IF($A15="","",IF((F15="Sold"),ROUND((H15*E15),2),0))</f>
        <v/>
      </c>
    </row>
    <row r="16" spans="1:9" x14ac:dyDescent="0.25">
      <c r="C16" s="11"/>
      <c r="D16" s="12"/>
      <c r="E16" s="13"/>
      <c r="G16" s="14" t="str">
        <f>IF($A16="","",IF((F16="On floor"),(TODAY()-C16),""))</f>
        <v/>
      </c>
      <c r="H16" s="15" t="str">
        <f>IF($A16="","",IF((F16&lt;&gt;"On floor"),D16,IF((G16&gt;=60),ROUND((D16*0.7),0),IF((G16&gt;=30),ROUND((D16*0.85),0),D16))))</f>
        <v/>
      </c>
      <c r="I16" s="15" t="str">
        <f>IF($A16="","",IF((F16="Sold"),ROUND((H16*E16),2),0))</f>
        <v/>
      </c>
    </row>
    <row r="17" spans="1:9" x14ac:dyDescent="0.25">
      <c r="C17" s="11"/>
      <c r="D17" s="12"/>
      <c r="E17" s="13"/>
      <c r="G17" s="14" t="str">
        <f>IF($A17="","",IF((F17="On floor"),(TODAY()-C17),""))</f>
        <v/>
      </c>
      <c r="H17" s="15" t="str">
        <f>IF($A17="","",IF((F17&lt;&gt;"On floor"),D17,IF((G17&gt;=60),ROUND((D17*0.7),0),IF((G17&gt;=30),ROUND((D17*0.85),0),D17))))</f>
        <v/>
      </c>
      <c r="I17" s="15" t="str">
        <f>IF($A17="","",IF((F17="Sold"),ROUND((H17*E17),2),0))</f>
        <v/>
      </c>
    </row>
    <row r="18" spans="1:9" x14ac:dyDescent="0.25">
      <c r="C18" s="11"/>
      <c r="D18" s="12"/>
      <c r="E18" s="13"/>
      <c r="G18" s="14" t="str">
        <f>IF($A18="","",IF((F18="On floor"),(TODAY()-C18),""))</f>
        <v/>
      </c>
      <c r="H18" s="15" t="str">
        <f>IF($A18="","",IF((F18&lt;&gt;"On floor"),D18,IF((G18&gt;=60),ROUND((D18*0.7),0),IF((G18&gt;=30),ROUND((D18*0.85),0),D18))))</f>
        <v/>
      </c>
      <c r="I18" s="15" t="str">
        <f>IF($A18="","",IF((F18="Sold"),ROUND((H18*E18),2),0))</f>
        <v/>
      </c>
    </row>
    <row r="19" spans="1:9" x14ac:dyDescent="0.25">
      <c r="C19" s="11"/>
      <c r="D19" s="12"/>
      <c r="E19" s="13"/>
      <c r="G19" s="14" t="str">
        <f>IF($A19="","",IF((F19="On floor"),(TODAY()-C19),""))</f>
        <v/>
      </c>
      <c r="H19" s="15" t="str">
        <f>IF($A19="","",IF((F19&lt;&gt;"On floor"),D19,IF((G19&gt;=60),ROUND((D19*0.7),0),IF((G19&gt;=30),ROUND((D19*0.85),0),D19))))</f>
        <v/>
      </c>
      <c r="I19" s="15" t="str">
        <f>IF($A19="","",IF((F19="Sold"),ROUND((H19*E19),2),0))</f>
        <v/>
      </c>
    </row>
    <row r="20" spans="1:9" x14ac:dyDescent="0.25">
      <c r="C20" s="11"/>
      <c r="D20" s="12"/>
      <c r="E20" s="13"/>
      <c r="G20" s="14" t="str">
        <f>IF($A20="","",IF((F20="On floor"),(TODAY()-C20),""))</f>
        <v/>
      </c>
      <c r="H20" s="15" t="str">
        <f>IF($A20="","",IF((F20&lt;&gt;"On floor"),D20,IF((G20&gt;=60),ROUND((D20*0.7),0),IF((G20&gt;=30),ROUND((D20*0.85),0),D20))))</f>
        <v/>
      </c>
      <c r="I20" s="15" t="str">
        <f>IF($A20="","",IF((F20="Sold"),ROUND((H20*E20),2),0))</f>
        <v/>
      </c>
    </row>
    <row r="21" spans="1:9" x14ac:dyDescent="0.25">
      <c r="C21" s="11"/>
      <c r="D21" s="12"/>
      <c r="E21" s="13"/>
      <c r="G21" s="14" t="str">
        <f>IF($A21="","",IF((F21="On floor"),(TODAY()-C21),""))</f>
        <v/>
      </c>
      <c r="H21" s="15" t="str">
        <f>IF($A21="","",IF((F21&lt;&gt;"On floor"),D21,IF((G21&gt;=60),ROUND((D21*0.7),0),IF((G21&gt;=30),ROUND((D21*0.85),0),D21))))</f>
        <v/>
      </c>
      <c r="I21" s="15" t="str">
        <f>IF($A21="","",IF((F21="Sold"),ROUND((H21*E21),2),0))</f>
        <v/>
      </c>
    </row>
    <row r="22" spans="1:9" x14ac:dyDescent="0.25">
      <c r="C22" s="11"/>
      <c r="D22" s="12"/>
      <c r="E22" s="13"/>
      <c r="G22" s="14" t="str">
        <f>IF($A22="","",IF((F22="On floor"),(TODAY()-C22),""))</f>
        <v/>
      </c>
      <c r="H22" s="15" t="str">
        <f>IF($A22="","",IF((F22&lt;&gt;"On floor"),D22,IF((G22&gt;=60),ROUND((D22*0.7),0),IF((G22&gt;=30),ROUND((D22*0.85),0),D22))))</f>
        <v/>
      </c>
      <c r="I22" s="15" t="str">
        <f>IF($A22="","",IF((F22="Sold"),ROUND((H22*E22),2),0))</f>
        <v/>
      </c>
    </row>
    <row r="23" spans="1:9" x14ac:dyDescent="0.25">
      <c r="C23" s="11"/>
      <c r="D23" s="12"/>
      <c r="E23" s="13"/>
      <c r="G23" s="14" t="str">
        <f>IF($A23="","",IF((F23="On floor"),(TODAY()-C23),""))</f>
        <v/>
      </c>
      <c r="H23" s="15" t="str">
        <f>IF($A23="","",IF((F23&lt;&gt;"On floor"),D23,IF((G23&gt;=60),ROUND((D23*0.7),0),IF((G23&gt;=30),ROUND((D23*0.85),0),D23))))</f>
        <v/>
      </c>
      <c r="I23" s="15" t="str">
        <f>IF($A23="","",IF((F23="Sold"),ROUND((H23*E23),2),0))</f>
        <v/>
      </c>
    </row>
    <row r="24" spans="1:9" x14ac:dyDescent="0.25">
      <c r="C24" s="11"/>
      <c r="D24" s="12"/>
      <c r="E24" s="13"/>
      <c r="G24" s="14" t="str">
        <f>IF($A24="","",IF((F24="On floor"),(TODAY()-C24),""))</f>
        <v/>
      </c>
      <c r="H24" s="15" t="str">
        <f>IF($A24="","",IF((F24&lt;&gt;"On floor"),D24,IF((G24&gt;=60),ROUND((D24*0.7),0),IF((G24&gt;=30),ROUND((D24*0.85),0),D24))))</f>
        <v/>
      </c>
      <c r="I24" s="15" t="str">
        <f>IF($A24="","",IF((F24="Sold"),ROUND((H24*E24),2),0))</f>
        <v/>
      </c>
    </row>
    <row r="25" spans="1:9" x14ac:dyDescent="0.25">
      <c r="C25" s="11"/>
      <c r="D25" s="12"/>
      <c r="E25" s="13"/>
      <c r="G25" s="14" t="str">
        <f>IF($A25="","",IF((F25="On floor"),(TODAY()-C25),""))</f>
        <v/>
      </c>
      <c r="H25" s="15" t="str">
        <f>IF($A25="","",IF((F25&lt;&gt;"On floor"),D25,IF((G25&gt;=60),ROUND((D25*0.7),0),IF((G25&gt;=30),ROUND((D25*0.85),0),D25))))</f>
        <v/>
      </c>
      <c r="I25" s="15" t="str">
        <f>IF($A25="","",IF((F25="Sold"),ROUND((H25*E25),2),0))</f>
        <v/>
      </c>
    </row>
    <row r="26" spans="1:9" x14ac:dyDescent="0.25">
      <c r="C26" s="11"/>
      <c r="D26" s="12"/>
      <c r="E26" s="13"/>
      <c r="G26" s="14" t="str">
        <f>IF($A26="","",IF((F26="On floor"),(TODAY()-C26),""))</f>
        <v/>
      </c>
      <c r="H26" s="15" t="str">
        <f>IF($A26="","",IF((F26&lt;&gt;"On floor"),D26,IF((G26&gt;=60),ROUND((D26*0.7),0),IF((G26&gt;=30),ROUND((D26*0.85),0),D26))))</f>
        <v/>
      </c>
      <c r="I26" s="15" t="str">
        <f>IF($A26="","",IF((F26="Sold"),ROUND((H26*E26),2),0))</f>
        <v/>
      </c>
    </row>
    <row r="27" spans="1:9" x14ac:dyDescent="0.25">
      <c r="C27" s="11"/>
      <c r="D27" s="12"/>
      <c r="E27" s="13"/>
      <c r="G27" s="14" t="str">
        <f>IF($A27="","",IF((F27="On floor"),(TODAY()-C27),""))</f>
        <v/>
      </c>
      <c r="H27" s="15" t="str">
        <f>IF($A27="","",IF((F27&lt;&gt;"On floor"),D27,IF((G27&gt;=60),ROUND((D27*0.7),0),IF((G27&gt;=30),ROUND((D27*0.85),0),D27))))</f>
        <v/>
      </c>
      <c r="I27" s="15" t="str">
        <f>IF($A27="","",IF((F27="Sold"),ROUND((H27*E27),2),0))</f>
        <v/>
      </c>
    </row>
    <row r="28" spans="1:9" x14ac:dyDescent="0.25">
      <c r="C28" s="11"/>
      <c r="D28" s="12"/>
      <c r="E28" s="13"/>
      <c r="G28" s="14" t="str">
        <f>IF($A28="","",IF((F28="On floor"),(TODAY()-C28),""))</f>
        <v/>
      </c>
      <c r="H28" s="15" t="str">
        <f>IF($A28="","",IF((F28&lt;&gt;"On floor"),D28,IF((G28&gt;=60),ROUND((D28*0.7),0),IF((G28&gt;=30),ROUND((D28*0.85),0),D28))))</f>
        <v/>
      </c>
      <c r="I28" s="15" t="str">
        <f>IF($A28="","",IF((F28="Sold"),ROUND((H28*E28),2),0))</f>
        <v/>
      </c>
    </row>
    <row r="29" spans="1:9" x14ac:dyDescent="0.25">
      <c r="C29" s="11"/>
      <c r="D29" s="12"/>
      <c r="E29" s="13"/>
      <c r="G29" s="14" t="str">
        <f>IF($A29="","",IF((F29="On floor"),(TODAY()-C29),""))</f>
        <v/>
      </c>
      <c r="H29" s="15" t="str">
        <f>IF($A29="","",IF((F29&lt;&gt;"On floor"),D29,IF((G29&gt;=60),ROUND((D29*0.7),0),IF((G29&gt;=30),ROUND((D29*0.85),0),D29))))</f>
        <v/>
      </c>
      <c r="I29" s="15" t="str">
        <f>IF($A29="","",IF((F29="Sold"),ROUND((H29*E29),2),0))</f>
        <v/>
      </c>
    </row>
    <row r="30" spans="1:9" x14ac:dyDescent="0.25">
      <c r="C30" s="11"/>
      <c r="D30" s="12"/>
      <c r="E30" s="13"/>
      <c r="G30" s="14" t="str">
        <f>IF($A30="","",IF((F30="On floor"),(TODAY()-C30),""))</f>
        <v/>
      </c>
      <c r="H30" s="15" t="str">
        <f>IF($A30="","",IF((F30&lt;&gt;"On floor"),D30,IF((G30&gt;=60),ROUND((D30*0.7),0),IF((G30&gt;=30),ROUND((D30*0.85),0),D30))))</f>
        <v/>
      </c>
      <c r="I30" s="15" t="str">
        <f>IF($A30="","",IF((F30="Sold"),ROUND((H30*E30),2),0))</f>
        <v/>
      </c>
    </row>
    <row r="31" spans="1:9" x14ac:dyDescent="0.25">
      <c r="C31" s="11"/>
      <c r="D31" s="12"/>
      <c r="E31" s="13"/>
      <c r="G31" s="14" t="str">
        <f>IF($A31="","",IF((F31="On floor"),(TODAY()-C31),""))</f>
        <v/>
      </c>
      <c r="H31" s="15" t="str">
        <f>IF($A31="","",IF((F31&lt;&gt;"On floor"),D31,IF((G31&gt;=60),ROUND((D31*0.7),0),IF((G31&gt;=30),ROUND((D31*0.85),0),D31))))</f>
        <v/>
      </c>
      <c r="I31" s="15" t="str">
        <f>IF($A31="","",IF((F31="Sold"),ROUND((H31*E31),2),0))</f>
        <v/>
      </c>
    </row>
    <row r="32" spans="1:9" x14ac:dyDescent="0.25">
      <c r="C32" s="11"/>
      <c r="D32" s="12"/>
      <c r="E32" s="13"/>
      <c r="G32" s="14" t="str">
        <f>IF($A32="","",IF((F32="On floor"),(TODAY()-C32),""))</f>
        <v/>
      </c>
      <c r="H32" s="15" t="str">
        <f>IF($A32="","",IF((F32&lt;&gt;"On floor"),D32,IF((G32&gt;=60),ROUND((D32*0.7),0),IF((G32&gt;=30),ROUND((D32*0.85),0),D32))))</f>
        <v/>
      </c>
      <c r="I32" s="15" t="str">
        <f>IF($A32="","",IF((F32="Sold"),ROUND((H32*E32),2),0))</f>
        <v/>
      </c>
    </row>
    <row r="33" spans="1:9" x14ac:dyDescent="0.25">
      <c r="C33" s="11"/>
      <c r="D33" s="12"/>
      <c r="E33" s="13"/>
      <c r="G33" s="14" t="str">
        <f>IF($A33="","",IF((F33="On floor"),(TODAY()-C33),""))</f>
        <v/>
      </c>
      <c r="H33" s="15" t="str">
        <f>IF($A33="","",IF((F33&lt;&gt;"On floor"),D33,IF((G33&gt;=60),ROUND((D33*0.7),0),IF((G33&gt;=30),ROUND((D33*0.85),0),D33))))</f>
        <v/>
      </c>
      <c r="I33" s="15" t="str">
        <f>IF($A33="","",IF((F33="Sold"),ROUND((H33*E33),2),0))</f>
        <v/>
      </c>
    </row>
    <row r="34" spans="1:9" x14ac:dyDescent="0.25">
      <c r="C34" s="11"/>
      <c r="D34" s="12"/>
      <c r="E34" s="13"/>
      <c r="G34" s="14" t="str">
        <f>IF($A34="","",IF((F34="On floor"),(TODAY()-C34),""))</f>
        <v/>
      </c>
      <c r="H34" s="15" t="str">
        <f>IF($A34="","",IF((F34&lt;&gt;"On floor"),D34,IF((G34&gt;=60),ROUND((D34*0.7),0),IF((G34&gt;=30),ROUND((D34*0.85),0),D34))))</f>
        <v/>
      </c>
      <c r="I34" s="15" t="str">
        <f>IF($A34="","",IF((F34="Sold"),ROUND((H34*E34),2),0))</f>
        <v/>
      </c>
    </row>
    <row r="35" spans="1:9" x14ac:dyDescent="0.25">
      <c r="C35" s="11"/>
      <c r="D35" s="12"/>
      <c r="E35" s="13"/>
      <c r="G35" s="14" t="str">
        <f>IF($A35="","",IF((F35="On floor"),(TODAY()-C35),""))</f>
        <v/>
      </c>
      <c r="H35" s="15" t="str">
        <f>IF($A35="","",IF((F35&lt;&gt;"On floor"),D35,IF((G35&gt;=60),ROUND((D35*0.7),0),IF((G35&gt;=30),ROUND((D35*0.85),0),D35))))</f>
        <v/>
      </c>
      <c r="I35" s="15" t="str">
        <f>IF($A35="","",IF((F35="Sold"),ROUND((H35*E35),2),0))</f>
        <v/>
      </c>
    </row>
    <row r="36" spans="1:9" x14ac:dyDescent="0.25">
      <c r="C36" s="11"/>
      <c r="D36" s="12"/>
      <c r="E36" s="13"/>
      <c r="G36" s="14" t="str">
        <f>IF($A36="","",IF((F36="On floor"),(TODAY()-C36),""))</f>
        <v/>
      </c>
      <c r="H36" s="15" t="str">
        <f>IF($A36="","",IF((F36&lt;&gt;"On floor"),D36,IF((G36&gt;=60),ROUND((D36*0.7),0),IF((G36&gt;=30),ROUND((D36*0.85),0),D36))))</f>
        <v/>
      </c>
      <c r="I36" s="15" t="str">
        <f>IF($A36="","",IF((F36="Sold"),ROUND((H36*E36),2),0))</f>
        <v/>
      </c>
    </row>
    <row r="37" spans="1:9" x14ac:dyDescent="0.25">
      <c r="C37" s="11"/>
      <c r="D37" s="12"/>
      <c r="E37" s="13"/>
      <c r="G37" s="14" t="str">
        <f>IF($A37="","",IF((F37="On floor"),(TODAY()-C37),""))</f>
        <v/>
      </c>
      <c r="H37" s="15" t="str">
        <f>IF($A37="","",IF((F37&lt;&gt;"On floor"),D37,IF((G37&gt;=60),ROUND((D37*0.7),0),IF((G37&gt;=30),ROUND((D37*0.85),0),D37))))</f>
        <v/>
      </c>
      <c r="I37" s="15" t="str">
        <f>IF($A37="","",IF((F37="Sold"),ROUND((H37*E37),2),0))</f>
        <v/>
      </c>
    </row>
    <row r="38" spans="1:9" x14ac:dyDescent="0.25">
      <c r="C38" s="11"/>
      <c r="D38" s="12"/>
      <c r="E38" s="13"/>
      <c r="G38" s="14" t="str">
        <f>IF($A38="","",IF((F38="On floor"),(TODAY()-C38),""))</f>
        <v/>
      </c>
      <c r="H38" s="15" t="str">
        <f>IF($A38="","",IF((F38&lt;&gt;"On floor"),D38,IF((G38&gt;=60),ROUND((D38*0.7),0),IF((G38&gt;=30),ROUND((D38*0.85),0),D38))))</f>
        <v/>
      </c>
      <c r="I38" s="15" t="str">
        <f>IF($A38="","",IF((F38="Sold"),ROUND((H38*E38),2),0))</f>
        <v/>
      </c>
    </row>
    <row r="39" spans="1:9" x14ac:dyDescent="0.25">
      <c r="C39" s="11"/>
      <c r="D39" s="12"/>
      <c r="E39" s="13"/>
      <c r="G39" s="14" t="str">
        <f>IF($A39="","",IF((F39="On floor"),(TODAY()-C39),""))</f>
        <v/>
      </c>
      <c r="H39" s="15" t="str">
        <f>IF($A39="","",IF((F39&lt;&gt;"On floor"),D39,IF((G39&gt;=60),ROUND((D39*0.7),0),IF((G39&gt;=30),ROUND((D39*0.85),0),D39))))</f>
        <v/>
      </c>
      <c r="I39" s="15" t="str">
        <f>IF($A39="","",IF((F39="Sold"),ROUND((H39*E39),2),0))</f>
        <v/>
      </c>
    </row>
    <row r="40" spans="1:9" x14ac:dyDescent="0.25">
      <c r="C40" s="11"/>
      <c r="D40" s="12"/>
      <c r="E40" s="13"/>
      <c r="G40" s="14" t="str">
        <f>IF($A40="","",IF((F40="On floor"),(TODAY()-C40),""))</f>
        <v/>
      </c>
      <c r="H40" s="15" t="str">
        <f>IF($A40="","",IF((F40&lt;&gt;"On floor"),D40,IF((G40&gt;=60),ROUND((D40*0.7),0),IF((G40&gt;=30),ROUND((D40*0.85),0),D40))))</f>
        <v/>
      </c>
      <c r="I40" s="15" t="str">
        <f>IF($A40="","",IF((F40="Sold"),ROUND((H40*E40),2),0))</f>
        <v/>
      </c>
    </row>
    <row r="41" spans="1:9" x14ac:dyDescent="0.25">
      <c r="C41" s="11"/>
      <c r="D41" s="12"/>
      <c r="E41" s="13"/>
      <c r="G41" s="14" t="str">
        <f>IF($A41="","",IF((F41="On floor"),(TODAY()-C41),""))</f>
        <v/>
      </c>
      <c r="H41" s="15" t="str">
        <f>IF($A41="","",IF((F41&lt;&gt;"On floor"),D41,IF((G41&gt;=60),ROUND((D41*0.7),0),IF((G41&gt;=30),ROUND((D41*0.85),0),D41))))</f>
        <v/>
      </c>
      <c r="I41" s="15" t="str">
        <f>IF($A41="","",IF((F41="Sold"),ROUND((H41*E41),2),0))</f>
        <v/>
      </c>
    </row>
    <row r="42" spans="1:9" x14ac:dyDescent="0.25">
      <c r="C42" s="11"/>
      <c r="D42" s="12"/>
      <c r="E42" s="13"/>
      <c r="G42" s="14" t="str">
        <f>IF($A42="","",IF((F42="On floor"),(TODAY()-C42),""))</f>
        <v/>
      </c>
      <c r="H42" s="15" t="str">
        <f>IF($A42="","",IF((F42&lt;&gt;"On floor"),D42,IF((G42&gt;=60),ROUND((D42*0.7),0),IF((G42&gt;=30),ROUND((D42*0.85),0),D42))))</f>
        <v/>
      </c>
      <c r="I42" s="15" t="str">
        <f>IF($A42="","",IF((F42="Sold"),ROUND((H42*E42),2),0))</f>
        <v/>
      </c>
    </row>
    <row r="43" spans="1:9" x14ac:dyDescent="0.25">
      <c r="C43" s="11"/>
      <c r="D43" s="12"/>
      <c r="E43" s="13"/>
      <c r="G43" s="14" t="str">
        <f>IF($A43="","",IF((F43="On floor"),(TODAY()-C43),""))</f>
        <v/>
      </c>
      <c r="H43" s="15" t="str">
        <f>IF($A43="","",IF((F43&lt;&gt;"On floor"),D43,IF((G43&gt;=60),ROUND((D43*0.7),0),IF((G43&gt;=30),ROUND((D43*0.85),0),D43))))</f>
        <v/>
      </c>
      <c r="I43" s="15" t="str">
        <f>IF($A43="","",IF((F43="Sold"),ROUND((H43*E43),2),0))</f>
        <v/>
      </c>
    </row>
    <row r="44" spans="1:9" x14ac:dyDescent="0.25">
      <c r="C44" s="11"/>
      <c r="D44" s="12"/>
      <c r="E44" s="13"/>
      <c r="G44" s="14" t="str">
        <f>IF($A44="","",IF((F44="On floor"),(TODAY()-C44),""))</f>
        <v/>
      </c>
      <c r="H44" s="15" t="str">
        <f>IF($A44="","",IF((F44&lt;&gt;"On floor"),D44,IF((G44&gt;=60),ROUND((D44*0.7),0),IF((G44&gt;=30),ROUND((D44*0.85),0),D44))))</f>
        <v/>
      </c>
      <c r="I44" s="15" t="str">
        <f>IF($A44="","",IF((F44="Sold"),ROUND((H44*E44),2),0))</f>
        <v/>
      </c>
    </row>
    <row r="45" spans="1:9" x14ac:dyDescent="0.25">
      <c r="C45" s="11"/>
      <c r="D45" s="12"/>
      <c r="E45" s="13"/>
      <c r="G45" s="14" t="str">
        <f>IF($A45="","",IF((F45="On floor"),(TODAY()-C45),""))</f>
        <v/>
      </c>
      <c r="H45" s="15" t="str">
        <f>IF($A45="","",IF((F45&lt;&gt;"On floor"),D45,IF((G45&gt;=60),ROUND((D45*0.7),0),IF((G45&gt;=30),ROUND((D45*0.85),0),D45))))</f>
        <v/>
      </c>
      <c r="I45" s="15" t="str">
        <f>IF($A45="","",IF((F45="Sold"),ROUND((H45*E45),2),0))</f>
        <v/>
      </c>
    </row>
    <row r="46" spans="1:9" x14ac:dyDescent="0.25">
      <c r="C46" s="11"/>
      <c r="D46" s="12"/>
      <c r="E46" s="13"/>
      <c r="G46" s="14" t="str">
        <f>IF($A46="","",IF((F46="On floor"),(TODAY()-C46),""))</f>
        <v/>
      </c>
      <c r="H46" s="15" t="str">
        <f>IF($A46="","",IF((F46&lt;&gt;"On floor"),D46,IF((G46&gt;=60),ROUND((D46*0.7),0),IF((G46&gt;=30),ROUND((D46*0.85),0),D46))))</f>
        <v/>
      </c>
      <c r="I46" s="15" t="str">
        <f>IF($A46="","",IF((F46="Sold"),ROUND((H46*E46),2),0))</f>
        <v/>
      </c>
    </row>
    <row r="47" spans="1:9" x14ac:dyDescent="0.25">
      <c r="C47" s="11"/>
      <c r="D47" s="12"/>
      <c r="E47" s="13"/>
      <c r="G47" s="14" t="str">
        <f>IF($A47="","",IF((F47="On floor"),(TODAY()-C47),""))</f>
        <v/>
      </c>
      <c r="H47" s="15" t="str">
        <f>IF($A47="","",IF((F47&lt;&gt;"On floor"),D47,IF((G47&gt;=60),ROUND((D47*0.7),0),IF((G47&gt;=30),ROUND((D47*0.85),0),D47))))</f>
        <v/>
      </c>
      <c r="I47" s="15" t="str">
        <f>IF($A47="","",IF((F47="Sold"),ROUND((H47*E47),2),0))</f>
        <v/>
      </c>
    </row>
    <row r="48" spans="1:9" x14ac:dyDescent="0.25">
      <c r="C48" s="11"/>
      <c r="D48" s="12"/>
      <c r="E48" s="13"/>
      <c r="G48" s="14" t="str">
        <f>IF($A48="","",IF((F48="On floor"),(TODAY()-C48),""))</f>
        <v/>
      </c>
      <c r="H48" s="15" t="str">
        <f>IF($A48="","",IF((F48&lt;&gt;"On floor"),D48,IF((G48&gt;=60),ROUND((D48*0.7),0),IF((G48&gt;=30),ROUND((D48*0.85),0),D48))))</f>
        <v/>
      </c>
      <c r="I48" s="15" t="str">
        <f>IF($A48="","",IF((F48="Sold"),ROUND((H48*E48),2),0))</f>
        <v/>
      </c>
    </row>
    <row r="49" spans="1:9" x14ac:dyDescent="0.25">
      <c r="C49" s="11"/>
      <c r="D49" s="12"/>
      <c r="E49" s="13"/>
      <c r="G49" s="14" t="str">
        <f>IF($A49="","",IF((F49="On floor"),(TODAY()-C49),""))</f>
        <v/>
      </c>
      <c r="H49" s="15" t="str">
        <f>IF($A49="","",IF((F49&lt;&gt;"On floor"),D49,IF((G49&gt;=60),ROUND((D49*0.7),0),IF((G49&gt;=30),ROUND((D49*0.85),0),D49))))</f>
        <v/>
      </c>
      <c r="I49" s="15" t="str">
        <f>IF($A49="","",IF((F49="Sold"),ROUND((H49*E49),2),0))</f>
        <v/>
      </c>
    </row>
    <row r="50" spans="1:9" x14ac:dyDescent="0.25">
      <c r="C50" s="11"/>
      <c r="D50" s="12"/>
      <c r="E50" s="13"/>
      <c r="G50" s="14" t="str">
        <f>IF($A50="","",IF((F50="On floor"),(TODAY()-C50),""))</f>
        <v/>
      </c>
      <c r="H50" s="15" t="str">
        <f>IF($A50="","",IF((F50&lt;&gt;"On floor"),D50,IF((G50&gt;=60),ROUND((D50*0.7),0),IF((G50&gt;=30),ROUND((D50*0.85),0),D50))))</f>
        <v/>
      </c>
      <c r="I50" s="15" t="str">
        <f>IF($A50="","",IF((F50="Sold"),ROUND((H50*E50),2),0))</f>
        <v/>
      </c>
    </row>
    <row r="51" spans="1:9" x14ac:dyDescent="0.25">
      <c r="C51" s="11"/>
      <c r="D51" s="12"/>
      <c r="E51" s="13"/>
      <c r="G51" s="14" t="str">
        <f>IF($A51="","",IF((F51="On floor"),(TODAY()-C51),""))</f>
        <v/>
      </c>
      <c r="H51" s="15" t="str">
        <f>IF($A51="","",IF((F51&lt;&gt;"On floor"),D51,IF((G51&gt;=60),ROUND((D51*0.7),0),IF((G51&gt;=30),ROUND((D51*0.85),0),D51))))</f>
        <v/>
      </c>
      <c r="I51" s="15" t="str">
        <f>IF($A51="","",IF((F51="Sold"),ROUND((H51*E51),2),0))</f>
        <v/>
      </c>
    </row>
    <row r="52" spans="1:9" x14ac:dyDescent="0.25">
      <c r="C52" s="11"/>
      <c r="D52" s="12"/>
      <c r="E52" s="13"/>
      <c r="G52" s="14" t="str">
        <f>IF($A52="","",IF((F52="On floor"),(TODAY()-C52),""))</f>
        <v/>
      </c>
      <c r="H52" s="15" t="str">
        <f>IF($A52="","",IF((F52&lt;&gt;"On floor"),D52,IF((G52&gt;=60),ROUND((D52*0.7),0),IF((G52&gt;=30),ROUND((D52*0.85),0),D52))))</f>
        <v/>
      </c>
      <c r="I52" s="15" t="str">
        <f>IF($A52="","",IF((F52="Sold"),ROUND((H52*E52),2),0))</f>
        <v/>
      </c>
    </row>
    <row r="53" spans="1:9" x14ac:dyDescent="0.25">
      <c r="C53" s="11"/>
      <c r="D53" s="12"/>
      <c r="E53" s="13"/>
      <c r="G53" s="14" t="str">
        <f>IF($A53="","",IF((F53="On floor"),(TODAY()-C53),""))</f>
        <v/>
      </c>
      <c r="H53" s="15" t="str">
        <f>IF($A53="","",IF((F53&lt;&gt;"On floor"),D53,IF((G53&gt;=60),ROUND((D53*0.7),0),IF((G53&gt;=30),ROUND((D53*0.85),0),D53))))</f>
        <v/>
      </c>
      <c r="I53" s="15" t="str">
        <f>IF($A53="","",IF((F53="Sold"),ROUND((H53*E53),2),0))</f>
        <v/>
      </c>
    </row>
    <row r="54" spans="1:9" x14ac:dyDescent="0.25">
      <c r="C54" s="11"/>
      <c r="D54" s="12"/>
      <c r="E54" s="13"/>
      <c r="G54" s="14" t="str">
        <f>IF($A54="","",IF((F54="On floor"),(TODAY()-C54),""))</f>
        <v/>
      </c>
      <c r="H54" s="15" t="str">
        <f>IF($A54="","",IF((F54&lt;&gt;"On floor"),D54,IF((G54&gt;=60),ROUND((D54*0.7),0),IF((G54&gt;=30),ROUND((D54*0.85),0),D54))))</f>
        <v/>
      </c>
      <c r="I54" s="15" t="str">
        <f>IF($A54="","",IF((F54="Sold"),ROUND((H54*E54),2),0))</f>
        <v/>
      </c>
    </row>
    <row r="55" spans="1:9" x14ac:dyDescent="0.25">
      <c r="C55" s="11"/>
      <c r="D55" s="12"/>
      <c r="E55" s="13"/>
      <c r="G55" s="14" t="str">
        <f>IF($A55="","",IF((F55="On floor"),(TODAY()-C55),""))</f>
        <v/>
      </c>
      <c r="H55" s="15" t="str">
        <f>IF($A55="","",IF((F55&lt;&gt;"On floor"),D55,IF((G55&gt;=60),ROUND((D55*0.7),0),IF((G55&gt;=30),ROUND((D55*0.85),0),D55))))</f>
        <v/>
      </c>
      <c r="I55" s="15" t="str">
        <f>IF($A55="","",IF((F55="Sold"),ROUND((H55*E55),2),0))</f>
        <v/>
      </c>
    </row>
    <row r="56" spans="1:9" x14ac:dyDescent="0.25">
      <c r="C56" s="11"/>
      <c r="D56" s="12"/>
      <c r="E56" s="13"/>
      <c r="G56" s="14" t="str">
        <f>IF($A56="","",IF((F56="On floor"),(TODAY()-C56),""))</f>
        <v/>
      </c>
      <c r="H56" s="15" t="str">
        <f>IF($A56="","",IF((F56&lt;&gt;"On floor"),D56,IF((G56&gt;=60),ROUND((D56*0.7),0),IF((G56&gt;=30),ROUND((D56*0.85),0),D56))))</f>
        <v/>
      </c>
      <c r="I56" s="15" t="str">
        <f>IF($A56="","",IF((F56="Sold"),ROUND((H56*E56),2),0))</f>
        <v/>
      </c>
    </row>
    <row r="57" spans="1:9" x14ac:dyDescent="0.25">
      <c r="C57" s="11"/>
      <c r="D57" s="12"/>
      <c r="E57" s="13"/>
      <c r="G57" s="14" t="str">
        <f>IF($A57="","",IF((F57="On floor"),(TODAY()-C57),""))</f>
        <v/>
      </c>
      <c r="H57" s="15" t="str">
        <f>IF($A57="","",IF((F57&lt;&gt;"On floor"),D57,IF((G57&gt;=60),ROUND((D57*0.7),0),IF((G57&gt;=30),ROUND((D57*0.85),0),D57))))</f>
        <v/>
      </c>
      <c r="I57" s="15" t="str">
        <f>IF($A57="","",IF((F57="Sold"),ROUND((H57*E57),2),0))</f>
        <v/>
      </c>
    </row>
    <row r="58" spans="1:9" x14ac:dyDescent="0.25">
      <c r="C58" s="11"/>
      <c r="D58" s="12"/>
      <c r="E58" s="13"/>
      <c r="G58" s="14" t="str">
        <f>IF($A58="","",IF((F58="On floor"),(TODAY()-C58),""))</f>
        <v/>
      </c>
      <c r="H58" s="15" t="str">
        <f>IF($A58="","",IF((F58&lt;&gt;"On floor"),D58,IF((G58&gt;=60),ROUND((D58*0.7),0),IF((G58&gt;=30),ROUND((D58*0.85),0),D58))))</f>
        <v/>
      </c>
      <c r="I58" s="15" t="str">
        <f>IF($A58="","",IF((F58="Sold"),ROUND((H58*E58),2),0))</f>
        <v/>
      </c>
    </row>
    <row r="59" spans="1:9" x14ac:dyDescent="0.25">
      <c r="C59" s="11"/>
      <c r="D59" s="12"/>
      <c r="E59" s="13"/>
      <c r="G59" s="14" t="str">
        <f>IF($A59="","",IF((F59="On floor"),(TODAY()-C59),""))</f>
        <v/>
      </c>
      <c r="H59" s="15" t="str">
        <f>IF($A59="","",IF((F59&lt;&gt;"On floor"),D59,IF((G59&gt;=60),ROUND((D59*0.7),0),IF((G59&gt;=30),ROUND((D59*0.85),0),D59))))</f>
        <v/>
      </c>
      <c r="I59" s="15" t="str">
        <f>IF($A59="","",IF((F59="Sold"),ROUND((H59*E59),2),0))</f>
        <v/>
      </c>
    </row>
    <row r="60" spans="1:9" x14ac:dyDescent="0.25">
      <c r="C60" s="11"/>
      <c r="D60" s="12"/>
      <c r="E60" s="13"/>
      <c r="G60" s="14" t="str">
        <f>IF($A60="","",IF((F60="On floor"),(TODAY()-C60),""))</f>
        <v/>
      </c>
      <c r="H60" s="15" t="str">
        <f>IF($A60="","",IF((F60&lt;&gt;"On floor"),D60,IF((G60&gt;=60),ROUND((D60*0.7),0),IF((G60&gt;=30),ROUND((D60*0.85),0),D60))))</f>
        <v/>
      </c>
      <c r="I60" s="15" t="str">
        <f>IF($A60="","",IF((F60="Sold"),ROUND((H60*E60),2),0))</f>
        <v/>
      </c>
    </row>
    <row r="61" spans="1:9" x14ac:dyDescent="0.25">
      <c r="C61" s="11"/>
      <c r="D61" s="12"/>
      <c r="E61" s="13"/>
      <c r="G61" s="14" t="str">
        <f>IF($A61="","",IF((F61="On floor"),(TODAY()-C61),""))</f>
        <v/>
      </c>
      <c r="H61" s="15" t="str">
        <f>IF($A61="","",IF((F61&lt;&gt;"On floor"),D61,IF((G61&gt;=60),ROUND((D61*0.7),0),IF((G61&gt;=30),ROUND((D61*0.85),0),D61))))</f>
        <v/>
      </c>
      <c r="I61" s="15" t="str">
        <f>IF($A61="","",IF((F61="Sold"),ROUND((H61*E61),2),0))</f>
        <v/>
      </c>
    </row>
    <row r="62" spans="1:9" x14ac:dyDescent="0.25">
      <c r="C62" s="11"/>
      <c r="D62" s="12"/>
      <c r="E62" s="13"/>
      <c r="G62" s="14" t="str">
        <f>IF($A62="","",IF((F62="On floor"),(TODAY()-C62),""))</f>
        <v/>
      </c>
      <c r="H62" s="15" t="str">
        <f>IF($A62="","",IF((F62&lt;&gt;"On floor"),D62,IF((G62&gt;=60),ROUND((D62*0.7),0),IF((G62&gt;=30),ROUND((D62*0.85),0),D62))))</f>
        <v/>
      </c>
      <c r="I62" s="15" t="str">
        <f>IF($A62="","",IF((F62="Sold"),ROUND((H62*E62),2),0))</f>
        <v/>
      </c>
    </row>
    <row r="63" spans="1:9" x14ac:dyDescent="0.25">
      <c r="C63" s="11"/>
      <c r="D63" s="12"/>
      <c r="E63" s="13"/>
      <c r="G63" s="14" t="str">
        <f>IF($A63="","",IF((F63="On floor"),(TODAY()-C63),""))</f>
        <v/>
      </c>
      <c r="H63" s="15" t="str">
        <f>IF($A63="","",IF((F63&lt;&gt;"On floor"),D63,IF((G63&gt;=60),ROUND((D63*0.7),0),IF((G63&gt;=30),ROUND((D63*0.85),0),D63))))</f>
        <v/>
      </c>
      <c r="I63" s="15" t="str">
        <f>IF($A63="","",IF((F63="Sold"),ROUND((H63*E63),2),0))</f>
        <v/>
      </c>
    </row>
    <row r="64" spans="1:9" x14ac:dyDescent="0.25">
      <c r="C64" s="11"/>
      <c r="D64" s="12"/>
      <c r="E64" s="13"/>
      <c r="G64" s="14" t="str">
        <f>IF($A64="","",IF((F64="On floor"),(TODAY()-C64),""))</f>
        <v/>
      </c>
      <c r="H64" s="15" t="str">
        <f>IF($A64="","",IF((F64&lt;&gt;"On floor"),D64,IF((G64&gt;=60),ROUND((D64*0.7),0),IF((G64&gt;=30),ROUND((D64*0.85),0),D64))))</f>
        <v/>
      </c>
      <c r="I64" s="15" t="str">
        <f>IF($A64="","",IF((F64="Sold"),ROUND((H64*E64),2),0))</f>
        <v/>
      </c>
    </row>
    <row r="65" spans="1:9" x14ac:dyDescent="0.25">
      <c r="C65" s="11"/>
      <c r="D65" s="12"/>
      <c r="E65" s="13"/>
      <c r="G65" s="14" t="str">
        <f>IF($A65="","",IF((F65="On floor"),(TODAY()-C65),""))</f>
        <v/>
      </c>
      <c r="H65" s="15" t="str">
        <f>IF($A65="","",IF((F65&lt;&gt;"On floor"),D65,IF((G65&gt;=60),ROUND((D65*0.7),0),IF((G65&gt;=30),ROUND((D65*0.85),0),D65))))</f>
        <v/>
      </c>
      <c r="I65" s="15" t="str">
        <f>IF($A65="","",IF((F65="Sold"),ROUND((H65*E65),2),0))</f>
        <v/>
      </c>
    </row>
    <row r="66" spans="1:9" x14ac:dyDescent="0.25">
      <c r="C66" s="11"/>
      <c r="D66" s="12"/>
      <c r="E66" s="13"/>
      <c r="G66" s="14" t="str">
        <f>IF($A66="","",IF((F66="On floor"),(TODAY()-C66),""))</f>
        <v/>
      </c>
      <c r="H66" s="15" t="str">
        <f>IF($A66="","",IF((F66&lt;&gt;"On floor"),D66,IF((G66&gt;=60),ROUND((D66*0.7),0),IF((G66&gt;=30),ROUND((D66*0.85),0),D66))))</f>
        <v/>
      </c>
      <c r="I66" s="15" t="str">
        <f>IF($A66="","",IF((F66="Sold"),ROUND((H66*E66),2),0))</f>
        <v/>
      </c>
    </row>
    <row r="67" spans="1:9" x14ac:dyDescent="0.25">
      <c r="C67" s="11"/>
      <c r="D67" s="12"/>
      <c r="E67" s="13"/>
      <c r="G67" s="14" t="str">
        <f>IF($A67="","",IF((F67="On floor"),(TODAY()-C67),""))</f>
        <v/>
      </c>
      <c r="H67" s="15" t="str">
        <f>IF($A67="","",IF((F67&lt;&gt;"On floor"),D67,IF((G67&gt;=60),ROUND((D67*0.7),0),IF((G67&gt;=30),ROUND((D67*0.85),0),D67))))</f>
        <v/>
      </c>
      <c r="I67" s="15" t="str">
        <f>IF($A67="","",IF((F67="Sold"),ROUND((H67*E67),2),0))</f>
        <v/>
      </c>
    </row>
    <row r="68" spans="1:9" x14ac:dyDescent="0.25">
      <c r="C68" s="11"/>
      <c r="D68" s="12"/>
      <c r="E68" s="13"/>
      <c r="G68" s="14" t="str">
        <f>IF($A68="","",IF((F68="On floor"),(TODAY()-C68),""))</f>
        <v/>
      </c>
      <c r="H68" s="15" t="str">
        <f>IF($A68="","",IF((F68&lt;&gt;"On floor"),D68,IF((G68&gt;=60),ROUND((D68*0.7),0),IF((G68&gt;=30),ROUND((D68*0.85),0),D68))))</f>
        <v/>
      </c>
      <c r="I68" s="15" t="str">
        <f>IF($A68="","",IF((F68="Sold"),ROUND((H68*E68),2),0))</f>
        <v/>
      </c>
    </row>
    <row r="69" spans="1:9" x14ac:dyDescent="0.25">
      <c r="C69" s="11"/>
      <c r="D69" s="12"/>
      <c r="E69" s="13"/>
      <c r="G69" s="14" t="str">
        <f>IF($A69="","",IF((F69="On floor"),(TODAY()-C69),""))</f>
        <v/>
      </c>
      <c r="H69" s="15" t="str">
        <f>IF($A69="","",IF((F69&lt;&gt;"On floor"),D69,IF((G69&gt;=60),ROUND((D69*0.7),0),IF((G69&gt;=30),ROUND((D69*0.85),0),D69))))</f>
        <v/>
      </c>
      <c r="I69" s="15" t="str">
        <f>IF($A69="","",IF((F69="Sold"),ROUND((H69*E69),2),0))</f>
        <v/>
      </c>
    </row>
    <row r="70" spans="1:9" x14ac:dyDescent="0.25">
      <c r="C70" s="11"/>
      <c r="D70" s="12"/>
      <c r="E70" s="13"/>
      <c r="G70" s="14" t="str">
        <f>IF($A70="","",IF((F70="On floor"),(TODAY()-C70),""))</f>
        <v/>
      </c>
      <c r="H70" s="15" t="str">
        <f>IF($A70="","",IF((F70&lt;&gt;"On floor"),D70,IF((G70&gt;=60),ROUND((D70*0.7),0),IF((G70&gt;=30),ROUND((D70*0.85),0),D70))))</f>
        <v/>
      </c>
      <c r="I70" s="15" t="str">
        <f>IF($A70="","",IF((F70="Sold"),ROUND((H70*E70),2),0))</f>
        <v/>
      </c>
    </row>
    <row r="71" spans="1:9" x14ac:dyDescent="0.25">
      <c r="C71" s="11"/>
      <c r="D71" s="12"/>
      <c r="E71" s="13"/>
      <c r="G71" s="14" t="str">
        <f>IF($A71="","",IF((F71="On floor"),(TODAY()-C71),""))</f>
        <v/>
      </c>
      <c r="H71" s="15" t="str">
        <f>IF($A71="","",IF((F71&lt;&gt;"On floor"),D71,IF((G71&gt;=60),ROUND((D71*0.7),0),IF((G71&gt;=30),ROUND((D71*0.85),0),D71))))</f>
        <v/>
      </c>
      <c r="I71" s="15" t="str">
        <f>IF($A71="","",IF((F71="Sold"),ROUND((H71*E71),2),0))</f>
        <v/>
      </c>
    </row>
    <row r="72" spans="1:9" x14ac:dyDescent="0.25">
      <c r="C72" s="11"/>
      <c r="D72" s="12"/>
      <c r="E72" s="13"/>
      <c r="G72" s="14" t="str">
        <f>IF($A72="","",IF((F72="On floor"),(TODAY()-C72),""))</f>
        <v/>
      </c>
      <c r="H72" s="15" t="str">
        <f>IF($A72="","",IF((F72&lt;&gt;"On floor"),D72,IF((G72&gt;=60),ROUND((D72*0.7),0),IF((G72&gt;=30),ROUND((D72*0.85),0),D72))))</f>
        <v/>
      </c>
      <c r="I72" s="15" t="str">
        <f>IF($A72="","",IF((F72="Sold"),ROUND((H72*E72),2),0))</f>
        <v/>
      </c>
    </row>
    <row r="73" spans="1:9" x14ac:dyDescent="0.25">
      <c r="C73" s="11"/>
      <c r="D73" s="12"/>
      <c r="E73" s="13"/>
      <c r="G73" s="14" t="str">
        <f>IF($A73="","",IF((F73="On floor"),(TODAY()-C73),""))</f>
        <v/>
      </c>
      <c r="H73" s="15" t="str">
        <f>IF($A73="","",IF((F73&lt;&gt;"On floor"),D73,IF((G73&gt;=60),ROUND((D73*0.7),0),IF((G73&gt;=30),ROUND((D73*0.85),0),D73))))</f>
        <v/>
      </c>
      <c r="I73" s="15" t="str">
        <f>IF($A73="","",IF((F73="Sold"),ROUND((H73*E73),2),0))</f>
        <v/>
      </c>
    </row>
    <row r="74" spans="1:9" x14ac:dyDescent="0.25">
      <c r="C74" s="11"/>
      <c r="D74" s="12"/>
      <c r="E74" s="13"/>
      <c r="G74" s="14" t="str">
        <f>IF($A74="","",IF((F74="On floor"),(TODAY()-C74),""))</f>
        <v/>
      </c>
      <c r="H74" s="15" t="str">
        <f>IF($A74="","",IF((F74&lt;&gt;"On floor"),D74,IF((G74&gt;=60),ROUND((D74*0.7),0),IF((G74&gt;=30),ROUND((D74*0.85),0),D74))))</f>
        <v/>
      </c>
      <c r="I74" s="15" t="str">
        <f>IF($A74="","",IF((F74="Sold"),ROUND((H74*E74),2),0))</f>
        <v/>
      </c>
    </row>
    <row r="75" spans="1:9" x14ac:dyDescent="0.25">
      <c r="C75" s="11"/>
      <c r="D75" s="12"/>
      <c r="E75" s="13"/>
      <c r="G75" s="14" t="str">
        <f>IF($A75="","",IF((F75="On floor"),(TODAY()-C75),""))</f>
        <v/>
      </c>
      <c r="H75" s="15" t="str">
        <f>IF($A75="","",IF((F75&lt;&gt;"On floor"),D75,IF((G75&gt;=60),ROUND((D75*0.7),0),IF((G75&gt;=30),ROUND((D75*0.85),0),D75))))</f>
        <v/>
      </c>
      <c r="I75" s="15" t="str">
        <f>IF($A75="","",IF((F75="Sold"),ROUND((H75*E75),2),0))</f>
        <v/>
      </c>
    </row>
    <row r="76" spans="1:9" x14ac:dyDescent="0.25">
      <c r="C76" s="11"/>
      <c r="D76" s="12"/>
      <c r="E76" s="13"/>
      <c r="G76" s="14" t="str">
        <f>IF($A76="","",IF((F76="On floor"),(TODAY()-C76),""))</f>
        <v/>
      </c>
      <c r="H76" s="15" t="str">
        <f>IF($A76="","",IF((F76&lt;&gt;"On floor"),D76,IF((G76&gt;=60),ROUND((D76*0.7),0),IF((G76&gt;=30),ROUND((D76*0.85),0),D76))))</f>
        <v/>
      </c>
      <c r="I76" s="15" t="str">
        <f>IF($A76="","",IF((F76="Sold"),ROUND((H76*E76),2),0))</f>
        <v/>
      </c>
    </row>
    <row r="77" spans="1:9" x14ac:dyDescent="0.25">
      <c r="C77" s="11"/>
      <c r="D77" s="12"/>
      <c r="E77" s="13"/>
      <c r="G77" s="14" t="str">
        <f>IF($A77="","",IF((F77="On floor"),(TODAY()-C77),""))</f>
        <v/>
      </c>
      <c r="H77" s="15" t="str">
        <f>IF($A77="","",IF((F77&lt;&gt;"On floor"),D77,IF((G77&gt;=60),ROUND((D77*0.7),0),IF((G77&gt;=30),ROUND((D77*0.85),0),D77))))</f>
        <v/>
      </c>
      <c r="I77" s="15" t="str">
        <f>IF($A77="","",IF((F77="Sold"),ROUND((H77*E77),2),0))</f>
        <v/>
      </c>
    </row>
    <row r="78" spans="1:9" x14ac:dyDescent="0.25">
      <c r="C78" s="11"/>
      <c r="D78" s="12"/>
      <c r="E78" s="13"/>
      <c r="G78" s="14" t="str">
        <f>IF($A78="","",IF((F78="On floor"),(TODAY()-C78),""))</f>
        <v/>
      </c>
      <c r="H78" s="15" t="str">
        <f>IF($A78="","",IF((F78&lt;&gt;"On floor"),D78,IF((G78&gt;=60),ROUND((D78*0.7),0),IF((G78&gt;=30),ROUND((D78*0.85),0),D78))))</f>
        <v/>
      </c>
      <c r="I78" s="15" t="str">
        <f>IF($A78="","",IF((F78="Sold"),ROUND((H78*E78),2),0))</f>
        <v/>
      </c>
    </row>
    <row r="79" spans="1:9" x14ac:dyDescent="0.25">
      <c r="C79" s="11"/>
      <c r="D79" s="12"/>
      <c r="E79" s="13"/>
      <c r="G79" s="14" t="str">
        <f>IF($A79="","",IF((F79="On floor"),(TODAY()-C79),""))</f>
        <v/>
      </c>
      <c r="H79" s="15" t="str">
        <f>IF($A79="","",IF((F79&lt;&gt;"On floor"),D79,IF((G79&gt;=60),ROUND((D79*0.7),0),IF((G79&gt;=30),ROUND((D79*0.85),0),D79))))</f>
        <v/>
      </c>
      <c r="I79" s="15" t="str">
        <f>IF($A79="","",IF((F79="Sold"),ROUND((H79*E79),2),0))</f>
        <v/>
      </c>
    </row>
    <row r="80" spans="1:9" x14ac:dyDescent="0.25">
      <c r="C80" s="11"/>
      <c r="D80" s="12"/>
      <c r="E80" s="13"/>
      <c r="G80" s="14" t="str">
        <f>IF($A80="","",IF((F80="On floor"),(TODAY()-C80),""))</f>
        <v/>
      </c>
      <c r="H80" s="15" t="str">
        <f>IF($A80="","",IF((F80&lt;&gt;"On floor"),D80,IF((G80&gt;=60),ROUND((D80*0.7),0),IF((G80&gt;=30),ROUND((D80*0.85),0),D80))))</f>
        <v/>
      </c>
      <c r="I80" s="15" t="str">
        <f>IF($A80="","",IF((F80="Sold"),ROUND((H80*E80),2),0))</f>
        <v/>
      </c>
    </row>
    <row r="81" spans="1:9" x14ac:dyDescent="0.25">
      <c r="C81" s="11"/>
      <c r="D81" s="12"/>
      <c r="E81" s="13"/>
      <c r="G81" s="14" t="str">
        <f>IF($A81="","",IF((F81="On floor"),(TODAY()-C81),""))</f>
        <v/>
      </c>
      <c r="H81" s="15" t="str">
        <f>IF($A81="","",IF((F81&lt;&gt;"On floor"),D81,IF((G81&gt;=60),ROUND((D81*0.7),0),IF((G81&gt;=30),ROUND((D81*0.85),0),D81))))</f>
        <v/>
      </c>
      <c r="I81" s="15" t="str">
        <f>IF($A81="","",IF((F81="Sold"),ROUND((H81*E81),2),0))</f>
        <v/>
      </c>
    </row>
    <row r="82" spans="1:9" x14ac:dyDescent="0.25">
      <c r="C82" s="11"/>
      <c r="D82" s="12"/>
      <c r="E82" s="13"/>
      <c r="G82" s="14" t="str">
        <f>IF($A82="","",IF((F82="On floor"),(TODAY()-C82),""))</f>
        <v/>
      </c>
      <c r="H82" s="15" t="str">
        <f>IF($A82="","",IF((F82&lt;&gt;"On floor"),D82,IF((G82&gt;=60),ROUND((D82*0.7),0),IF((G82&gt;=30),ROUND((D82*0.85),0),D82))))</f>
        <v/>
      </c>
      <c r="I82" s="15" t="str">
        <f>IF($A82="","",IF((F82="Sold"),ROUND((H82*E82),2),0))</f>
        <v/>
      </c>
    </row>
    <row r="83" spans="1:9" x14ac:dyDescent="0.25">
      <c r="C83" s="11"/>
      <c r="D83" s="12"/>
      <c r="E83" s="13"/>
      <c r="G83" s="14" t="str">
        <f>IF($A83="","",IF((F83="On floor"),(TODAY()-C83),""))</f>
        <v/>
      </c>
      <c r="H83" s="15" t="str">
        <f>IF($A83="","",IF((F83&lt;&gt;"On floor"),D83,IF((G83&gt;=60),ROUND((D83*0.7),0),IF((G83&gt;=30),ROUND((D83*0.85),0),D83))))</f>
        <v/>
      </c>
      <c r="I83" s="15" t="str">
        <f>IF($A83="","",IF((F83="Sold"),ROUND((H83*E83),2),0))</f>
        <v/>
      </c>
    </row>
    <row r="84" spans="1:9" x14ac:dyDescent="0.25">
      <c r="C84" s="11"/>
      <c r="D84" s="12"/>
      <c r="E84" s="13"/>
      <c r="G84" s="14" t="str">
        <f>IF($A84="","",IF((F84="On floor"),(TODAY()-C84),""))</f>
        <v/>
      </c>
      <c r="H84" s="15" t="str">
        <f>IF($A84="","",IF((F84&lt;&gt;"On floor"),D84,IF((G84&gt;=60),ROUND((D84*0.7),0),IF((G84&gt;=30),ROUND((D84*0.85),0),D84))))</f>
        <v/>
      </c>
      <c r="I84" s="15" t="str">
        <f>IF($A84="","",IF((F84="Sold"),ROUND((H84*E84),2),0))</f>
        <v/>
      </c>
    </row>
    <row r="85" spans="1:9" x14ac:dyDescent="0.25">
      <c r="C85" s="11"/>
      <c r="D85" s="12"/>
      <c r="E85" s="13"/>
      <c r="G85" s="14" t="str">
        <f>IF($A85="","",IF((F85="On floor"),(TODAY()-C85),""))</f>
        <v/>
      </c>
      <c r="H85" s="15" t="str">
        <f>IF($A85="","",IF((F85&lt;&gt;"On floor"),D85,IF((G85&gt;=60),ROUND((D85*0.7),0),IF((G85&gt;=30),ROUND((D85*0.85),0),D85))))</f>
        <v/>
      </c>
      <c r="I85" s="15" t="str">
        <f>IF($A85="","",IF((F85="Sold"),ROUND((H85*E85),2),0))</f>
        <v/>
      </c>
    </row>
    <row r="86" spans="1:9" x14ac:dyDescent="0.25">
      <c r="C86" s="11"/>
      <c r="D86" s="12"/>
      <c r="E86" s="13"/>
      <c r="G86" s="14" t="str">
        <f>IF($A86="","",IF((F86="On floor"),(TODAY()-C86),""))</f>
        <v/>
      </c>
      <c r="H86" s="15" t="str">
        <f>IF($A86="","",IF((F86&lt;&gt;"On floor"),D86,IF((G86&gt;=60),ROUND((D86*0.7),0),IF((G86&gt;=30),ROUND((D86*0.85),0),D86))))</f>
        <v/>
      </c>
      <c r="I86" s="15" t="str">
        <f>IF($A86="","",IF((F86="Sold"),ROUND((H86*E86),2),0))</f>
        <v/>
      </c>
    </row>
    <row r="87" spans="1:9" x14ac:dyDescent="0.25">
      <c r="C87" s="11"/>
      <c r="D87" s="12"/>
      <c r="E87" s="13"/>
      <c r="G87" s="14" t="str">
        <f>IF($A87="","",IF((F87="On floor"),(TODAY()-C87),""))</f>
        <v/>
      </c>
      <c r="H87" s="15" t="str">
        <f>IF($A87="","",IF((F87&lt;&gt;"On floor"),D87,IF((G87&gt;=60),ROUND((D87*0.7),0),IF((G87&gt;=30),ROUND((D87*0.85),0),D87))))</f>
        <v/>
      </c>
      <c r="I87" s="15" t="str">
        <f>IF($A87="","",IF((F87="Sold"),ROUND((H87*E87),2),0))</f>
        <v/>
      </c>
    </row>
    <row r="88" spans="1:9" x14ac:dyDescent="0.25">
      <c r="C88" s="11"/>
      <c r="D88" s="12"/>
      <c r="E88" s="13"/>
      <c r="G88" s="14" t="str">
        <f>IF($A88="","",IF((F88="On floor"),(TODAY()-C88),""))</f>
        <v/>
      </c>
      <c r="H88" s="15" t="str">
        <f>IF($A88="","",IF((F88&lt;&gt;"On floor"),D88,IF((G88&gt;=60),ROUND((D88*0.7),0),IF((G88&gt;=30),ROUND((D88*0.85),0),D88))))</f>
        <v/>
      </c>
      <c r="I88" s="15" t="str">
        <f>IF($A88="","",IF((F88="Sold"),ROUND((H88*E88),2),0))</f>
        <v/>
      </c>
    </row>
    <row r="89" spans="1:9" x14ac:dyDescent="0.25">
      <c r="C89" s="11"/>
      <c r="D89" s="12"/>
      <c r="E89" s="13"/>
      <c r="G89" s="14" t="str">
        <f>IF($A89="","",IF((F89="On floor"),(TODAY()-C89),""))</f>
        <v/>
      </c>
      <c r="H89" s="15" t="str">
        <f>IF($A89="","",IF((F89&lt;&gt;"On floor"),D89,IF((G89&gt;=60),ROUND((D89*0.7),0),IF((G89&gt;=30),ROUND((D89*0.85),0),D89))))</f>
        <v/>
      </c>
      <c r="I89" s="15" t="str">
        <f>IF($A89="","",IF((F89="Sold"),ROUND((H89*E89),2),0))</f>
        <v/>
      </c>
    </row>
    <row r="90" spans="1:9" x14ac:dyDescent="0.25">
      <c r="C90" s="11"/>
      <c r="D90" s="12"/>
      <c r="E90" s="13"/>
      <c r="G90" s="14" t="str">
        <f>IF($A90="","",IF((F90="On floor"),(TODAY()-C90),""))</f>
        <v/>
      </c>
      <c r="H90" s="15" t="str">
        <f>IF($A90="","",IF((F90&lt;&gt;"On floor"),D90,IF((G90&gt;=60),ROUND((D90*0.7),0),IF((G90&gt;=30),ROUND((D90*0.85),0),D90))))</f>
        <v/>
      </c>
      <c r="I90" s="15" t="str">
        <f>IF($A90="","",IF((F90="Sold"),ROUND((H90*E90),2),0))</f>
        <v/>
      </c>
    </row>
    <row r="91" spans="1:9" x14ac:dyDescent="0.25">
      <c r="C91" s="11"/>
      <c r="D91" s="12"/>
      <c r="E91" s="13"/>
      <c r="G91" s="14" t="str">
        <f>IF($A91="","",IF((F91="On floor"),(TODAY()-C91),""))</f>
        <v/>
      </c>
      <c r="H91" s="15" t="str">
        <f>IF($A91="","",IF((F91&lt;&gt;"On floor"),D91,IF((G91&gt;=60),ROUND((D91*0.7),0),IF((G91&gt;=30),ROUND((D91*0.85),0),D91))))</f>
        <v/>
      </c>
      <c r="I91" s="15" t="str">
        <f>IF($A91="","",IF((F91="Sold"),ROUND((H91*E91),2),0))</f>
        <v/>
      </c>
    </row>
    <row r="92" spans="1:9" x14ac:dyDescent="0.25">
      <c r="C92" s="11"/>
      <c r="D92" s="12"/>
      <c r="E92" s="13"/>
      <c r="G92" s="14" t="str">
        <f>IF($A92="","",IF((F92="On floor"),(TODAY()-C92),""))</f>
        <v/>
      </c>
      <c r="H92" s="15" t="str">
        <f>IF($A92="","",IF((F92&lt;&gt;"On floor"),D92,IF((G92&gt;=60),ROUND((D92*0.7),0),IF((G92&gt;=30),ROUND((D92*0.85),0),D92))))</f>
        <v/>
      </c>
      <c r="I92" s="15" t="str">
        <f>IF($A92="","",IF((F92="Sold"),ROUND((H92*E92),2),0))</f>
        <v/>
      </c>
    </row>
    <row r="93" spans="1:9" x14ac:dyDescent="0.25">
      <c r="C93" s="11"/>
      <c r="D93" s="12"/>
      <c r="E93" s="13"/>
      <c r="G93" s="14" t="str">
        <f>IF($A93="","",IF((F93="On floor"),(TODAY()-C93),""))</f>
        <v/>
      </c>
      <c r="H93" s="15" t="str">
        <f>IF($A93="","",IF((F93&lt;&gt;"On floor"),D93,IF((G93&gt;=60),ROUND((D93*0.7),0),IF((G93&gt;=30),ROUND((D93*0.85),0),D93))))</f>
        <v/>
      </c>
      <c r="I93" s="15" t="str">
        <f>IF($A93="","",IF((F93="Sold"),ROUND((H93*E93),2),0))</f>
        <v/>
      </c>
    </row>
    <row r="94" spans="1:9" x14ac:dyDescent="0.25">
      <c r="C94" s="11"/>
      <c r="D94" s="12"/>
      <c r="E94" s="13"/>
      <c r="G94" s="14" t="str">
        <f>IF($A94="","",IF((F94="On floor"),(TODAY()-C94),""))</f>
        <v/>
      </c>
      <c r="H94" s="15" t="str">
        <f>IF($A94="","",IF((F94&lt;&gt;"On floor"),D94,IF((G94&gt;=60),ROUND((D94*0.7),0),IF((G94&gt;=30),ROUND((D94*0.85),0),D94))))</f>
        <v/>
      </c>
      <c r="I94" s="15" t="str">
        <f>IF($A94="","",IF((F94="Sold"),ROUND((H94*E94),2),0))</f>
        <v/>
      </c>
    </row>
    <row r="95" spans="1:9" x14ac:dyDescent="0.25">
      <c r="C95" s="11"/>
      <c r="D95" s="12"/>
      <c r="E95" s="13"/>
      <c r="G95" s="14" t="str">
        <f>IF($A95="","",IF((F95="On floor"),(TODAY()-C95),""))</f>
        <v/>
      </c>
      <c r="H95" s="15" t="str">
        <f>IF($A95="","",IF((F95&lt;&gt;"On floor"),D95,IF((G95&gt;=60),ROUND((D95*0.7),0),IF((G95&gt;=30),ROUND((D95*0.85),0),D95))))</f>
        <v/>
      </c>
      <c r="I95" s="15" t="str">
        <f>IF($A95="","",IF((F95="Sold"),ROUND((H95*E95),2),0))</f>
        <v/>
      </c>
    </row>
    <row r="96" spans="1:9" x14ac:dyDescent="0.25">
      <c r="C96" s="11"/>
      <c r="D96" s="12"/>
      <c r="E96" s="13"/>
      <c r="G96" s="14" t="str">
        <f>IF($A96="","",IF((F96="On floor"),(TODAY()-C96),""))</f>
        <v/>
      </c>
      <c r="H96" s="15" t="str">
        <f>IF($A96="","",IF((F96&lt;&gt;"On floor"),D96,IF((G96&gt;=60),ROUND((D96*0.7),0),IF((G96&gt;=30),ROUND((D96*0.85),0),D96))))</f>
        <v/>
      </c>
      <c r="I96" s="15" t="str">
        <f>IF($A96="","",IF((F96="Sold"),ROUND((H96*E96),2),0))</f>
        <v/>
      </c>
    </row>
    <row r="97" spans="1:9" x14ac:dyDescent="0.25">
      <c r="C97" s="11"/>
      <c r="D97" s="12"/>
      <c r="E97" s="13"/>
      <c r="G97" s="14" t="str">
        <f>IF($A97="","",IF((F97="On floor"),(TODAY()-C97),""))</f>
        <v/>
      </c>
      <c r="H97" s="15" t="str">
        <f>IF($A97="","",IF((F97&lt;&gt;"On floor"),D97,IF((G97&gt;=60),ROUND((D97*0.7),0),IF((G97&gt;=30),ROUND((D97*0.85),0),D97))))</f>
        <v/>
      </c>
      <c r="I97" s="15" t="str">
        <f>IF($A97="","",IF((F97="Sold"),ROUND((H97*E97),2),0))</f>
        <v/>
      </c>
    </row>
    <row r="98" spans="1:9" x14ac:dyDescent="0.25">
      <c r="C98" s="11"/>
      <c r="D98" s="12"/>
      <c r="E98" s="13"/>
      <c r="G98" s="14" t="str">
        <f>IF($A98="","",IF((F98="On floor"),(TODAY()-C98),""))</f>
        <v/>
      </c>
      <c r="H98" s="15" t="str">
        <f>IF($A98="","",IF((F98&lt;&gt;"On floor"),D98,IF((G98&gt;=60),ROUND((D98*0.7),0),IF((G98&gt;=30),ROUND((D98*0.85),0),D98))))</f>
        <v/>
      </c>
      <c r="I98" s="15" t="str">
        <f>IF($A98="","",IF((F98="Sold"),ROUND((H98*E98),2),0))</f>
        <v/>
      </c>
    </row>
    <row r="99" spans="1:9" x14ac:dyDescent="0.25">
      <c r="C99" s="11"/>
      <c r="D99" s="12"/>
      <c r="E99" s="13"/>
      <c r="G99" s="14" t="str">
        <f>IF($A99="","",IF((F99="On floor"),(TODAY()-C99),""))</f>
        <v/>
      </c>
      <c r="H99" s="15" t="str">
        <f>IF($A99="","",IF((F99&lt;&gt;"On floor"),D99,IF((G99&gt;=60),ROUND((D99*0.7),0),IF((G99&gt;=30),ROUND((D99*0.85),0),D99))))</f>
        <v/>
      </c>
      <c r="I99" s="15" t="str">
        <f>IF($A99="","",IF((F99="Sold"),ROUND((H99*E99),2),0))</f>
        <v/>
      </c>
    </row>
    <row r="100" spans="1:9" x14ac:dyDescent="0.25">
      <c r="C100" s="11"/>
      <c r="D100" s="12"/>
      <c r="E100" s="13"/>
      <c r="G100" s="14" t="str">
        <f>IF($A100="","",IF((F100="On floor"),(TODAY()-C100),""))</f>
        <v/>
      </c>
      <c r="H100" s="15" t="str">
        <f>IF($A100="","",IF((F100&lt;&gt;"On floor"),D100,IF((G100&gt;=60),ROUND((D100*0.7),0),IF((G100&gt;=30),ROUND((D100*0.85),0),D100))))</f>
        <v/>
      </c>
      <c r="I100" s="15" t="str">
        <f>IF($A100="","",IF((F100="Sold"),ROUND((H100*E100),2),0))</f>
        <v/>
      </c>
    </row>
    <row r="101" spans="1:9" x14ac:dyDescent="0.25">
      <c r="C101" s="11"/>
      <c r="D101" s="12"/>
      <c r="E101" s="13"/>
      <c r="G101" s="14" t="str">
        <f>IF($A101="","",IF((F101="On floor"),(TODAY()-C101),""))</f>
        <v/>
      </c>
      <c r="H101" s="15" t="str">
        <f>IF($A101="","",IF((F101&lt;&gt;"On floor"),D101,IF((G101&gt;=60),ROUND((D101*0.7),0),IF((G101&gt;=30),ROUND((D101*0.85),0),D101))))</f>
        <v/>
      </c>
      <c r="I101" s="15" t="str">
        <f>IF($A101="","",IF((F101="Sold"),ROUND((H101*E101),2),0))</f>
        <v/>
      </c>
    </row>
    <row r="102" spans="1:9" x14ac:dyDescent="0.25">
      <c r="C102" s="11"/>
      <c r="D102" s="12"/>
      <c r="E102" s="13"/>
      <c r="G102" s="14" t="str">
        <f>IF($A102="","",IF((F102="On floor"),(TODAY()-C102),""))</f>
        <v/>
      </c>
      <c r="H102" s="15" t="str">
        <f>IF($A102="","",IF((F102&lt;&gt;"On floor"),D102,IF((G102&gt;=60),ROUND((D102*0.7),0),IF((G102&gt;=30),ROUND((D102*0.85),0),D102))))</f>
        <v/>
      </c>
      <c r="I102" s="15" t="str">
        <f>IF($A102="","",IF((F102="Sold"),ROUND((H102*E102),2),0))</f>
        <v/>
      </c>
    </row>
    <row r="103" spans="1:9" x14ac:dyDescent="0.25">
      <c r="C103" s="11"/>
      <c r="D103" s="12"/>
      <c r="E103" s="13"/>
      <c r="G103" s="14" t="str">
        <f>IF($A103="","",IF((F103="On floor"),(TODAY()-C103),""))</f>
        <v/>
      </c>
      <c r="H103" s="15" t="str">
        <f>IF($A103="","",IF((F103&lt;&gt;"On floor"),D103,IF((G103&gt;=60),ROUND((D103*0.7),0),IF((G103&gt;=30),ROUND((D103*0.85),0),D103))))</f>
        <v/>
      </c>
      <c r="I103" s="15" t="str">
        <f>IF($A103="","",IF((F103="Sold"),ROUND((H103*E103),2),0))</f>
        <v/>
      </c>
    </row>
    <row r="104" spans="1:9" x14ac:dyDescent="0.25">
      <c r="C104" s="11"/>
      <c r="D104" s="12"/>
      <c r="E104" s="13"/>
      <c r="G104" s="14" t="str">
        <f>IF($A104="","",IF((F104="On floor"),(TODAY()-C104),""))</f>
        <v/>
      </c>
      <c r="H104" s="15" t="str">
        <f>IF($A104="","",IF((F104&lt;&gt;"On floor"),D104,IF((G104&gt;=60),ROUND((D104*0.7),0),IF((G104&gt;=30),ROUND((D104*0.85),0),D104))))</f>
        <v/>
      </c>
      <c r="I104" s="15" t="str">
        <f>IF($A104="","",IF((F104="Sold"),ROUND((H104*E104),2),0))</f>
        <v/>
      </c>
    </row>
    <row r="105" spans="1:9" x14ac:dyDescent="0.25">
      <c r="C105" s="11"/>
      <c r="D105" s="12"/>
      <c r="E105" s="13"/>
      <c r="G105" s="14" t="str">
        <f>IF($A105="","",IF((F105="On floor"),(TODAY()-C105),""))</f>
        <v/>
      </c>
      <c r="H105" s="15" t="str">
        <f>IF($A105="","",IF((F105&lt;&gt;"On floor"),D105,IF((G105&gt;=60),ROUND((D105*0.7),0),IF((G105&gt;=30),ROUND((D105*0.85),0),D105))))</f>
        <v/>
      </c>
      <c r="I105" s="15" t="str">
        <f>IF($A105="","",IF((F105="Sold"),ROUND((H105*E105),2),0))</f>
        <v/>
      </c>
    </row>
    <row r="106" spans="1:9" x14ac:dyDescent="0.25">
      <c r="C106" s="11"/>
      <c r="D106" s="12"/>
      <c r="E106" s="13"/>
      <c r="G106" s="14" t="str">
        <f>IF($A106="","",IF((F106="On floor"),(TODAY()-C106),""))</f>
        <v/>
      </c>
      <c r="H106" s="15" t="str">
        <f>IF($A106="","",IF((F106&lt;&gt;"On floor"),D106,IF((G106&gt;=60),ROUND((D106*0.7),0),IF((G106&gt;=30),ROUND((D106*0.85),0),D106))))</f>
        <v/>
      </c>
      <c r="I106" s="15" t="str">
        <f>IF($A106="","",IF((F106="Sold"),ROUND((H106*E106),2),0))</f>
        <v/>
      </c>
    </row>
    <row r="107" spans="1:9" x14ac:dyDescent="0.25">
      <c r="C107" s="11"/>
      <c r="D107" s="12"/>
      <c r="E107" s="13"/>
      <c r="G107" s="14" t="str">
        <f>IF($A107="","",IF((F107="On floor"),(TODAY()-C107),""))</f>
        <v/>
      </c>
      <c r="H107" s="15" t="str">
        <f>IF($A107="","",IF((F107&lt;&gt;"On floor"),D107,IF((G107&gt;=60),ROUND((D107*0.7),0),IF((G107&gt;=30),ROUND((D107*0.85),0),D107))))</f>
        <v/>
      </c>
      <c r="I107" s="15" t="str">
        <f>IF($A107="","",IF((F107="Sold"),ROUND((H107*E107),2),0))</f>
        <v/>
      </c>
    </row>
    <row r="108" spans="1:9" x14ac:dyDescent="0.25">
      <c r="C108" s="11"/>
      <c r="D108" s="12"/>
      <c r="E108" s="13"/>
      <c r="G108" s="14" t="str">
        <f>IF($A108="","",IF((F108="On floor"),(TODAY()-C108),""))</f>
        <v/>
      </c>
      <c r="H108" s="15" t="str">
        <f>IF($A108="","",IF((F108&lt;&gt;"On floor"),D108,IF((G108&gt;=60),ROUND((D108*0.7),0),IF((G108&gt;=30),ROUND((D108*0.85),0),D108))))</f>
        <v/>
      </c>
      <c r="I108" s="15" t="str">
        <f>IF($A108="","",IF((F108="Sold"),ROUND((H108*E108),2),0))</f>
        <v/>
      </c>
    </row>
    <row r="109" spans="1:9" x14ac:dyDescent="0.25">
      <c r="C109" s="11"/>
      <c r="D109" s="12"/>
      <c r="E109" s="13"/>
      <c r="G109" s="14" t="str">
        <f>IF($A109="","",IF((F109="On floor"),(TODAY()-C109),""))</f>
        <v/>
      </c>
      <c r="H109" s="15" t="str">
        <f>IF($A109="","",IF((F109&lt;&gt;"On floor"),D109,IF((G109&gt;=60),ROUND((D109*0.7),0),IF((G109&gt;=30),ROUND((D109*0.85),0),D109))))</f>
        <v/>
      </c>
      <c r="I109" s="15" t="str">
        <f>IF($A109="","",IF((F109="Sold"),ROUND((H109*E109),2),0))</f>
        <v/>
      </c>
    </row>
    <row r="110" spans="1:9" x14ac:dyDescent="0.25">
      <c r="C110" s="11"/>
      <c r="D110" s="12"/>
      <c r="E110" s="13"/>
      <c r="G110" s="14" t="str">
        <f>IF($A110="","",IF((F110="On floor"),(TODAY()-C110),""))</f>
        <v/>
      </c>
      <c r="H110" s="15" t="str">
        <f>IF($A110="","",IF((F110&lt;&gt;"On floor"),D110,IF((G110&gt;=60),ROUND((D110*0.7),0),IF((G110&gt;=30),ROUND((D110*0.85),0),D110))))</f>
        <v/>
      </c>
      <c r="I110" s="15" t="str">
        <f>IF($A110="","",IF((F110="Sold"),ROUND((H110*E110),2),0))</f>
        <v/>
      </c>
    </row>
    <row r="111" spans="1:9" x14ac:dyDescent="0.25">
      <c r="C111" s="11"/>
      <c r="D111" s="12"/>
      <c r="E111" s="13"/>
      <c r="G111" s="14" t="str">
        <f>IF($A111="","",IF((F111="On floor"),(TODAY()-C111),""))</f>
        <v/>
      </c>
      <c r="H111" s="15" t="str">
        <f>IF($A111="","",IF((F111&lt;&gt;"On floor"),D111,IF((G111&gt;=60),ROUND((D111*0.7),0),IF((G111&gt;=30),ROUND((D111*0.85),0),D111))))</f>
        <v/>
      </c>
      <c r="I111" s="15" t="str">
        <f>IF($A111="","",IF((F111="Sold"),ROUND((H111*E111),2),0))</f>
        <v/>
      </c>
    </row>
    <row r="112" spans="1:9" x14ac:dyDescent="0.25">
      <c r="C112" s="11"/>
      <c r="D112" s="12"/>
      <c r="E112" s="13"/>
      <c r="G112" s="14" t="str">
        <f>IF($A112="","",IF((F112="On floor"),(TODAY()-C112),""))</f>
        <v/>
      </c>
      <c r="H112" s="15" t="str">
        <f>IF($A112="","",IF((F112&lt;&gt;"On floor"),D112,IF((G112&gt;=60),ROUND((D112*0.7),0),IF((G112&gt;=30),ROUND((D112*0.85),0),D112))))</f>
        <v/>
      </c>
      <c r="I112" s="15" t="str">
        <f>IF($A112="","",IF((F112="Sold"),ROUND((H112*E112),2),0))</f>
        <v/>
      </c>
    </row>
    <row r="113" spans="1:9" x14ac:dyDescent="0.25">
      <c r="C113" s="11"/>
      <c r="D113" s="12"/>
      <c r="E113" s="13"/>
      <c r="G113" s="14" t="str">
        <f>IF($A113="","",IF((F113="On floor"),(TODAY()-C113),""))</f>
        <v/>
      </c>
      <c r="H113" s="15" t="str">
        <f>IF($A113="","",IF((F113&lt;&gt;"On floor"),D113,IF((G113&gt;=60),ROUND((D113*0.7),0),IF((G113&gt;=30),ROUND((D113*0.85),0),D113))))</f>
        <v/>
      </c>
      <c r="I113" s="15" t="str">
        <f>IF($A113="","",IF((F113="Sold"),ROUND((H113*E113),2),0))</f>
        <v/>
      </c>
    </row>
    <row r="114" spans="1:9" x14ac:dyDescent="0.25">
      <c r="C114" s="11"/>
      <c r="D114" s="12"/>
      <c r="E114" s="13"/>
      <c r="G114" s="14" t="str">
        <f>IF($A114="","",IF((F114="On floor"),(TODAY()-C114),""))</f>
        <v/>
      </c>
      <c r="H114" s="15" t="str">
        <f>IF($A114="","",IF((F114&lt;&gt;"On floor"),D114,IF((G114&gt;=60),ROUND((D114*0.7),0),IF((G114&gt;=30),ROUND((D114*0.85),0),D114))))</f>
        <v/>
      </c>
      <c r="I114" s="15" t="str">
        <f>IF($A114="","",IF((F114="Sold"),ROUND((H114*E114),2),0))</f>
        <v/>
      </c>
    </row>
    <row r="115" spans="1:9" x14ac:dyDescent="0.25">
      <c r="C115" s="11"/>
      <c r="D115" s="12"/>
      <c r="E115" s="13"/>
      <c r="G115" s="14" t="str">
        <f>IF($A115="","",IF((F115="On floor"),(TODAY()-C115),""))</f>
        <v/>
      </c>
      <c r="H115" s="15" t="str">
        <f>IF($A115="","",IF((F115&lt;&gt;"On floor"),D115,IF((G115&gt;=60),ROUND((D115*0.7),0),IF((G115&gt;=30),ROUND((D115*0.85),0),D115))))</f>
        <v/>
      </c>
      <c r="I115" s="15" t="str">
        <f>IF($A115="","",IF((F115="Sold"),ROUND((H115*E115),2),0))</f>
        <v/>
      </c>
    </row>
    <row r="116" spans="1:9" x14ac:dyDescent="0.25">
      <c r="C116" s="11"/>
      <c r="D116" s="12"/>
      <c r="E116" s="13"/>
      <c r="G116" s="14" t="str">
        <f>IF($A116="","",IF((F116="On floor"),(TODAY()-C116),""))</f>
        <v/>
      </c>
      <c r="H116" s="15" t="str">
        <f>IF($A116="","",IF((F116&lt;&gt;"On floor"),D116,IF((G116&gt;=60),ROUND((D116*0.7),0),IF((G116&gt;=30),ROUND((D116*0.85),0),D116))))</f>
        <v/>
      </c>
      <c r="I116" s="15" t="str">
        <f>IF($A116="","",IF((F116="Sold"),ROUND((H116*E116),2),0))</f>
        <v/>
      </c>
    </row>
    <row r="117" spans="1:9" x14ac:dyDescent="0.25">
      <c r="C117" s="11"/>
      <c r="D117" s="12"/>
      <c r="E117" s="13"/>
      <c r="G117" s="14" t="str">
        <f>IF($A117="","",IF((F117="On floor"),(TODAY()-C117),""))</f>
        <v/>
      </c>
      <c r="H117" s="15" t="str">
        <f>IF($A117="","",IF((F117&lt;&gt;"On floor"),D117,IF((G117&gt;=60),ROUND((D117*0.7),0),IF((G117&gt;=30),ROUND((D117*0.85),0),D117))))</f>
        <v/>
      </c>
      <c r="I117" s="15" t="str">
        <f>IF($A117="","",IF((F117="Sold"),ROUND((H117*E117),2),0))</f>
        <v/>
      </c>
    </row>
    <row r="118" spans="1:9" x14ac:dyDescent="0.25">
      <c r="C118" s="11"/>
      <c r="D118" s="12"/>
      <c r="E118" s="13"/>
      <c r="G118" s="14" t="str">
        <f>IF($A118="","",IF((F118="On floor"),(TODAY()-C118),""))</f>
        <v/>
      </c>
      <c r="H118" s="15" t="str">
        <f>IF($A118="","",IF((F118&lt;&gt;"On floor"),D118,IF((G118&gt;=60),ROUND((D118*0.7),0),IF((G118&gt;=30),ROUND((D118*0.85),0),D118))))</f>
        <v/>
      </c>
      <c r="I118" s="15" t="str">
        <f>IF($A118="","",IF((F118="Sold"),ROUND((H118*E118),2),0))</f>
        <v/>
      </c>
    </row>
    <row r="119" spans="1:9" x14ac:dyDescent="0.25">
      <c r="C119" s="11"/>
      <c r="D119" s="12"/>
      <c r="E119" s="13"/>
      <c r="G119" s="14" t="str">
        <f>IF($A119="","",IF((F119="On floor"),(TODAY()-C119),""))</f>
        <v/>
      </c>
      <c r="H119" s="15" t="str">
        <f>IF($A119="","",IF((F119&lt;&gt;"On floor"),D119,IF((G119&gt;=60),ROUND((D119*0.7),0),IF((G119&gt;=30),ROUND((D119*0.85),0),D119))))</f>
        <v/>
      </c>
      <c r="I119" s="15" t="str">
        <f>IF($A119="","",IF((F119="Sold"),ROUND((H119*E119),2),0))</f>
        <v/>
      </c>
    </row>
    <row r="120" spans="1:9" x14ac:dyDescent="0.25">
      <c r="C120" s="11"/>
      <c r="D120" s="12"/>
      <c r="E120" s="13"/>
      <c r="G120" s="14" t="str">
        <f>IF($A120="","",IF((F120="On floor"),(TODAY()-C120),""))</f>
        <v/>
      </c>
      <c r="H120" s="15" t="str">
        <f>IF($A120="","",IF((F120&lt;&gt;"On floor"),D120,IF((G120&gt;=60),ROUND((D120*0.7),0),IF((G120&gt;=30),ROUND((D120*0.85),0),D120))))</f>
        <v/>
      </c>
      <c r="I120" s="15" t="str">
        <f>IF($A120="","",IF((F120="Sold"),ROUND((H120*E120),2),0))</f>
        <v/>
      </c>
    </row>
    <row r="121" spans="1:9" x14ac:dyDescent="0.25">
      <c r="C121" s="11"/>
      <c r="D121" s="12"/>
      <c r="E121" s="13"/>
      <c r="G121" s="14" t="str">
        <f>IF($A121="","",IF((F121="On floor"),(TODAY()-C121),""))</f>
        <v/>
      </c>
      <c r="H121" s="15" t="str">
        <f>IF($A121="","",IF((F121&lt;&gt;"On floor"),D121,IF((G121&gt;=60),ROUND((D121*0.7),0),IF((G121&gt;=30),ROUND((D121*0.85),0),D121))))</f>
        <v/>
      </c>
      <c r="I121" s="15" t="str">
        <f>IF($A121="","",IF((F121="Sold"),ROUND((H121*E121),2),0))</f>
        <v/>
      </c>
    </row>
    <row r="122" spans="1:9" x14ac:dyDescent="0.25">
      <c r="C122" s="11"/>
      <c r="D122" s="12"/>
      <c r="E122" s="13"/>
      <c r="G122" s="14" t="str">
        <f>IF($A122="","",IF((F122="On floor"),(TODAY()-C122),""))</f>
        <v/>
      </c>
      <c r="H122" s="15" t="str">
        <f>IF($A122="","",IF((F122&lt;&gt;"On floor"),D122,IF((G122&gt;=60),ROUND((D122*0.7),0),IF((G122&gt;=30),ROUND((D122*0.85),0),D122))))</f>
        <v/>
      </c>
      <c r="I122" s="15" t="str">
        <f>IF($A122="","",IF((F122="Sold"),ROUND((H122*E122),2),0))</f>
        <v/>
      </c>
    </row>
    <row r="123" spans="1:9" x14ac:dyDescent="0.25">
      <c r="C123" s="11"/>
      <c r="D123" s="12"/>
      <c r="E123" s="13"/>
      <c r="G123" s="14" t="str">
        <f>IF($A123="","",IF((F123="On floor"),(TODAY()-C123),""))</f>
        <v/>
      </c>
      <c r="H123" s="15" t="str">
        <f>IF($A123="","",IF((F123&lt;&gt;"On floor"),D123,IF((G123&gt;=60),ROUND((D123*0.7),0),IF((G123&gt;=30),ROUND((D123*0.85),0),D123))))</f>
        <v/>
      </c>
      <c r="I123" s="15" t="str">
        <f>IF($A123="","",IF((F123="Sold"),ROUND((H123*E123),2),0))</f>
        <v/>
      </c>
    </row>
    <row r="124" spans="1:9" x14ac:dyDescent="0.25">
      <c r="C124" s="11"/>
      <c r="D124" s="12"/>
      <c r="E124" s="13"/>
      <c r="G124" s="14" t="str">
        <f>IF($A124="","",IF((F124="On floor"),(TODAY()-C124),""))</f>
        <v/>
      </c>
      <c r="H124" s="15" t="str">
        <f>IF($A124="","",IF((F124&lt;&gt;"On floor"),D124,IF((G124&gt;=60),ROUND((D124*0.7),0),IF((G124&gt;=30),ROUND((D124*0.85),0),D124))))</f>
        <v/>
      </c>
      <c r="I124" s="15" t="str">
        <f>IF($A124="","",IF((F124="Sold"),ROUND((H124*E124),2),0))</f>
        <v/>
      </c>
    </row>
    <row r="125" spans="1:9" x14ac:dyDescent="0.25">
      <c r="C125" s="11"/>
      <c r="D125" s="12"/>
      <c r="E125" s="13"/>
      <c r="G125" s="14" t="str">
        <f>IF($A125="","",IF((F125="On floor"),(TODAY()-C125),""))</f>
        <v/>
      </c>
      <c r="H125" s="15" t="str">
        <f>IF($A125="","",IF((F125&lt;&gt;"On floor"),D125,IF((G125&gt;=60),ROUND((D125*0.7),0),IF((G125&gt;=30),ROUND((D125*0.85),0),D125))))</f>
        <v/>
      </c>
      <c r="I125" s="15" t="str">
        <f>IF($A125="","",IF((F125="Sold"),ROUND((H125*E125),2),0))</f>
        <v/>
      </c>
    </row>
    <row r="126" spans="1:9" x14ac:dyDescent="0.25">
      <c r="C126" s="11"/>
      <c r="D126" s="12"/>
      <c r="E126" s="13"/>
      <c r="G126" s="14" t="str">
        <f>IF($A126="","",IF((F126="On floor"),(TODAY()-C126),""))</f>
        <v/>
      </c>
      <c r="H126" s="15" t="str">
        <f>IF($A126="","",IF((F126&lt;&gt;"On floor"),D126,IF((G126&gt;=60),ROUND((D126*0.7),0),IF((G126&gt;=30),ROUND((D126*0.85),0),D126))))</f>
        <v/>
      </c>
      <c r="I126" s="15" t="str">
        <f>IF($A126="","",IF((F126="Sold"),ROUND((H126*E126),2),0))</f>
        <v/>
      </c>
    </row>
    <row r="127" spans="1:9" x14ac:dyDescent="0.25">
      <c r="C127" s="11"/>
      <c r="D127" s="12"/>
      <c r="E127" s="13"/>
      <c r="G127" s="14" t="str">
        <f>IF($A127="","",IF((F127="On floor"),(TODAY()-C127),""))</f>
        <v/>
      </c>
      <c r="H127" s="15" t="str">
        <f>IF($A127="","",IF((F127&lt;&gt;"On floor"),D127,IF((G127&gt;=60),ROUND((D127*0.7),0),IF((G127&gt;=30),ROUND((D127*0.85),0),D127))))</f>
        <v/>
      </c>
      <c r="I127" s="15" t="str">
        <f>IF($A127="","",IF((F127="Sold"),ROUND((H127*E127),2),0))</f>
        <v/>
      </c>
    </row>
    <row r="128" spans="1:9" x14ac:dyDescent="0.25">
      <c r="C128" s="11"/>
      <c r="D128" s="12"/>
      <c r="E128" s="13"/>
      <c r="G128" s="14" t="str">
        <f>IF($A128="","",IF((F128="On floor"),(TODAY()-C128),""))</f>
        <v/>
      </c>
      <c r="H128" s="15" t="str">
        <f>IF($A128="","",IF((F128&lt;&gt;"On floor"),D128,IF((G128&gt;=60),ROUND((D128*0.7),0),IF((G128&gt;=30),ROUND((D128*0.85),0),D128))))</f>
        <v/>
      </c>
      <c r="I128" s="15" t="str">
        <f>IF($A128="","",IF((F128="Sold"),ROUND((H128*E128),2),0))</f>
        <v/>
      </c>
    </row>
    <row r="129" spans="1:9" x14ac:dyDescent="0.25">
      <c r="C129" s="11"/>
      <c r="D129" s="12"/>
      <c r="E129" s="13"/>
      <c r="G129" s="14" t="str">
        <f>IF($A129="","",IF((F129="On floor"),(TODAY()-C129),""))</f>
        <v/>
      </c>
      <c r="H129" s="15" t="str">
        <f>IF($A129="","",IF((F129&lt;&gt;"On floor"),D129,IF((G129&gt;=60),ROUND((D129*0.7),0),IF((G129&gt;=30),ROUND((D129*0.85),0),D129))))</f>
        <v/>
      </c>
      <c r="I129" s="15" t="str">
        <f>IF($A129="","",IF((F129="Sold"),ROUND((H129*E129),2),0))</f>
        <v/>
      </c>
    </row>
    <row r="130" spans="1:9" x14ac:dyDescent="0.25">
      <c r="C130" s="11"/>
      <c r="D130" s="12"/>
      <c r="E130" s="13"/>
      <c r="G130" s="14" t="str">
        <f>IF($A130="","",IF((F130="On floor"),(TODAY()-C130),""))</f>
        <v/>
      </c>
      <c r="H130" s="15" t="str">
        <f>IF($A130="","",IF((F130&lt;&gt;"On floor"),D130,IF((G130&gt;=60),ROUND((D130*0.7),0),IF((G130&gt;=30),ROUND((D130*0.85),0),D130))))</f>
        <v/>
      </c>
      <c r="I130" s="15" t="str">
        <f>IF($A130="","",IF((F130="Sold"),ROUND((H130*E130),2),0))</f>
        <v/>
      </c>
    </row>
    <row r="131" spans="1:9" x14ac:dyDescent="0.25">
      <c r="C131" s="11"/>
      <c r="D131" s="12"/>
      <c r="E131" s="13"/>
      <c r="G131" s="14" t="str">
        <f>IF($A131="","",IF((F131="On floor"),(TODAY()-C131),""))</f>
        <v/>
      </c>
      <c r="H131" s="15" t="str">
        <f>IF($A131="","",IF((F131&lt;&gt;"On floor"),D131,IF((G131&gt;=60),ROUND((D131*0.7),0),IF((G131&gt;=30),ROUND((D131*0.85),0),D131))))</f>
        <v/>
      </c>
      <c r="I131" s="15" t="str">
        <f>IF($A131="","",IF((F131="Sold"),ROUND((H131*E131),2),0))</f>
        <v/>
      </c>
    </row>
    <row r="132" spans="1:9" x14ac:dyDescent="0.25">
      <c r="C132" s="11"/>
      <c r="D132" s="12"/>
      <c r="E132" s="13"/>
      <c r="G132" s="14" t="str">
        <f>IF($A132="","",IF((F132="On floor"),(TODAY()-C132),""))</f>
        <v/>
      </c>
      <c r="H132" s="15" t="str">
        <f>IF($A132="","",IF((F132&lt;&gt;"On floor"),D132,IF((G132&gt;=60),ROUND((D132*0.7),0),IF((G132&gt;=30),ROUND((D132*0.85),0),D132))))</f>
        <v/>
      </c>
      <c r="I132" s="15" t="str">
        <f>IF($A132="","",IF((F132="Sold"),ROUND((H132*E132),2),0))</f>
        <v/>
      </c>
    </row>
    <row r="133" spans="1:9" x14ac:dyDescent="0.25">
      <c r="C133" s="11"/>
      <c r="D133" s="12"/>
      <c r="E133" s="13"/>
      <c r="G133" s="14" t="str">
        <f>IF($A133="","",IF((F133="On floor"),(TODAY()-C133),""))</f>
        <v/>
      </c>
      <c r="H133" s="15" t="str">
        <f>IF($A133="","",IF((F133&lt;&gt;"On floor"),D133,IF((G133&gt;=60),ROUND((D133*0.7),0),IF((G133&gt;=30),ROUND((D133*0.85),0),D133))))</f>
        <v/>
      </c>
      <c r="I133" s="15" t="str">
        <f>IF($A133="","",IF((F133="Sold"),ROUND((H133*E133),2),0))</f>
        <v/>
      </c>
    </row>
    <row r="134" spans="1:9" x14ac:dyDescent="0.25">
      <c r="C134" s="11"/>
      <c r="D134" s="12"/>
      <c r="E134" s="13"/>
      <c r="G134" s="14" t="str">
        <f>IF($A134="","",IF((F134="On floor"),(TODAY()-C134),""))</f>
        <v/>
      </c>
      <c r="H134" s="15" t="str">
        <f>IF($A134="","",IF((F134&lt;&gt;"On floor"),D134,IF((G134&gt;=60),ROUND((D134*0.7),0),IF((G134&gt;=30),ROUND((D134*0.85),0),D134))))</f>
        <v/>
      </c>
      <c r="I134" s="15" t="str">
        <f>IF($A134="","",IF((F134="Sold"),ROUND((H134*E134),2),0))</f>
        <v/>
      </c>
    </row>
    <row r="135" spans="1:9" x14ac:dyDescent="0.25">
      <c r="C135" s="11"/>
      <c r="D135" s="12"/>
      <c r="E135" s="13"/>
      <c r="G135" s="14" t="str">
        <f>IF($A135="","",IF((F135="On floor"),(TODAY()-C135),""))</f>
        <v/>
      </c>
      <c r="H135" s="15" t="str">
        <f>IF($A135="","",IF((F135&lt;&gt;"On floor"),D135,IF((G135&gt;=60),ROUND((D135*0.7),0),IF((G135&gt;=30),ROUND((D135*0.85),0),D135))))</f>
        <v/>
      </c>
      <c r="I135" s="15" t="str">
        <f>IF($A135="","",IF((F135="Sold"),ROUND((H135*E135),2),0))</f>
        <v/>
      </c>
    </row>
    <row r="136" spans="1:9" x14ac:dyDescent="0.25">
      <c r="C136" s="11"/>
      <c r="D136" s="12"/>
      <c r="E136" s="13"/>
      <c r="G136" s="14" t="str">
        <f>IF($A136="","",IF((F136="On floor"),(TODAY()-C136),""))</f>
        <v/>
      </c>
      <c r="H136" s="15" t="str">
        <f>IF($A136="","",IF((F136&lt;&gt;"On floor"),D136,IF((G136&gt;=60),ROUND((D136*0.7),0),IF((G136&gt;=30),ROUND((D136*0.85),0),D136))))</f>
        <v/>
      </c>
      <c r="I136" s="15" t="str">
        <f>IF($A136="","",IF((F136="Sold"),ROUND((H136*E136),2),0))</f>
        <v/>
      </c>
    </row>
    <row r="137" spans="1:9" x14ac:dyDescent="0.25">
      <c r="C137" s="11"/>
      <c r="D137" s="12"/>
      <c r="E137" s="13"/>
      <c r="G137" s="14" t="str">
        <f>IF($A137="","",IF((F137="On floor"),(TODAY()-C137),""))</f>
        <v/>
      </c>
      <c r="H137" s="15" t="str">
        <f>IF($A137="","",IF((F137&lt;&gt;"On floor"),D137,IF((G137&gt;=60),ROUND((D137*0.7),0),IF((G137&gt;=30),ROUND((D137*0.85),0),D137))))</f>
        <v/>
      </c>
      <c r="I137" s="15" t="str">
        <f>IF($A137="","",IF((F137="Sold"),ROUND((H137*E137),2),0))</f>
        <v/>
      </c>
    </row>
    <row r="138" spans="1:9" x14ac:dyDescent="0.25">
      <c r="C138" s="11"/>
      <c r="D138" s="12"/>
      <c r="E138" s="13"/>
      <c r="G138" s="14" t="str">
        <f>IF($A138="","",IF((F138="On floor"),(TODAY()-C138),""))</f>
        <v/>
      </c>
      <c r="H138" s="15" t="str">
        <f>IF($A138="","",IF((F138&lt;&gt;"On floor"),D138,IF((G138&gt;=60),ROUND((D138*0.7),0),IF((G138&gt;=30),ROUND((D138*0.85),0),D138))))</f>
        <v/>
      </c>
      <c r="I138" s="15" t="str">
        <f>IF($A138="","",IF((F138="Sold"),ROUND((H138*E138),2),0))</f>
        <v/>
      </c>
    </row>
    <row r="139" spans="1:9" x14ac:dyDescent="0.25">
      <c r="C139" s="11"/>
      <c r="D139" s="12"/>
      <c r="E139" s="13"/>
      <c r="G139" s="14" t="str">
        <f>IF($A139="","",IF((F139="On floor"),(TODAY()-C139),""))</f>
        <v/>
      </c>
      <c r="H139" s="15" t="str">
        <f>IF($A139="","",IF((F139&lt;&gt;"On floor"),D139,IF((G139&gt;=60),ROUND((D139*0.7),0),IF((G139&gt;=30),ROUND((D139*0.85),0),D139))))</f>
        <v/>
      </c>
      <c r="I139" s="15" t="str">
        <f>IF($A139="","",IF((F139="Sold"),ROUND((H139*E139),2),0))</f>
        <v/>
      </c>
    </row>
    <row r="140" spans="1:9" x14ac:dyDescent="0.25">
      <c r="C140" s="11"/>
      <c r="D140" s="12"/>
      <c r="E140" s="13"/>
      <c r="G140" s="14" t="str">
        <f>IF($A140="","",IF((F140="On floor"),(TODAY()-C140),""))</f>
        <v/>
      </c>
      <c r="H140" s="15" t="str">
        <f>IF($A140="","",IF((F140&lt;&gt;"On floor"),D140,IF((G140&gt;=60),ROUND((D140*0.7),0),IF((G140&gt;=30),ROUND((D140*0.85),0),D140))))</f>
        <v/>
      </c>
      <c r="I140" s="15" t="str">
        <f>IF($A140="","",IF((F140="Sold"),ROUND((H140*E140),2),0))</f>
        <v/>
      </c>
    </row>
    <row r="141" spans="1:9" x14ac:dyDescent="0.25">
      <c r="C141" s="11"/>
      <c r="D141" s="12"/>
      <c r="E141" s="13"/>
      <c r="G141" s="14" t="str">
        <f>IF($A141="","",IF((F141="On floor"),(TODAY()-C141),""))</f>
        <v/>
      </c>
      <c r="H141" s="15" t="str">
        <f>IF($A141="","",IF((F141&lt;&gt;"On floor"),D141,IF((G141&gt;=60),ROUND((D141*0.7),0),IF((G141&gt;=30),ROUND((D141*0.85),0),D141))))</f>
        <v/>
      </c>
      <c r="I141" s="15" t="str">
        <f>IF($A141="","",IF((F141="Sold"),ROUND((H141*E141),2),0))</f>
        <v/>
      </c>
    </row>
    <row r="142" spans="1:9" x14ac:dyDescent="0.25">
      <c r="C142" s="11"/>
      <c r="D142" s="12"/>
      <c r="E142" s="13"/>
      <c r="G142" s="14" t="str">
        <f>IF($A142="","",IF((F142="On floor"),(TODAY()-C142),""))</f>
        <v/>
      </c>
      <c r="H142" s="15" t="str">
        <f>IF($A142="","",IF((F142&lt;&gt;"On floor"),D142,IF((G142&gt;=60),ROUND((D142*0.7),0),IF((G142&gt;=30),ROUND((D142*0.85),0),D142))))</f>
        <v/>
      </c>
      <c r="I142" s="15" t="str">
        <f>IF($A142="","",IF((F142="Sold"),ROUND((H142*E142),2),0))</f>
        <v/>
      </c>
    </row>
    <row r="143" spans="1:9" x14ac:dyDescent="0.25">
      <c r="C143" s="11"/>
      <c r="D143" s="12"/>
      <c r="E143" s="13"/>
      <c r="G143" s="14" t="str">
        <f>IF($A143="","",IF((F143="On floor"),(TODAY()-C143),""))</f>
        <v/>
      </c>
      <c r="H143" s="15" t="str">
        <f>IF($A143="","",IF((F143&lt;&gt;"On floor"),D143,IF((G143&gt;=60),ROUND((D143*0.7),0),IF((G143&gt;=30),ROUND((D143*0.85),0),D143))))</f>
        <v/>
      </c>
      <c r="I143" s="15" t="str">
        <f>IF($A143="","",IF((F143="Sold"),ROUND((H143*E143),2),0))</f>
        <v/>
      </c>
    </row>
    <row r="144" spans="1:9" x14ac:dyDescent="0.25">
      <c r="C144" s="11"/>
      <c r="D144" s="12"/>
      <c r="E144" s="13"/>
      <c r="G144" s="14" t="str">
        <f>IF($A144="","",IF((F144="On floor"),(TODAY()-C144),""))</f>
        <v/>
      </c>
      <c r="H144" s="15" t="str">
        <f>IF($A144="","",IF((F144&lt;&gt;"On floor"),D144,IF((G144&gt;=60),ROUND((D144*0.7),0),IF((G144&gt;=30),ROUND((D144*0.85),0),D144))))</f>
        <v/>
      </c>
      <c r="I144" s="15" t="str">
        <f>IF($A144="","",IF((F144="Sold"),ROUND((H144*E144),2),0))</f>
        <v/>
      </c>
    </row>
    <row r="145" spans="1:9" x14ac:dyDescent="0.25">
      <c r="C145" s="11"/>
      <c r="D145" s="12"/>
      <c r="E145" s="13"/>
      <c r="G145" s="14" t="str">
        <f>IF($A145="","",IF((F145="On floor"),(TODAY()-C145),""))</f>
        <v/>
      </c>
      <c r="H145" s="15" t="str">
        <f>IF($A145="","",IF((F145&lt;&gt;"On floor"),D145,IF((G145&gt;=60),ROUND((D145*0.7),0),IF((G145&gt;=30),ROUND((D145*0.85),0),D145))))</f>
        <v/>
      </c>
      <c r="I145" s="15" t="str">
        <f>IF($A145="","",IF((F145="Sold"),ROUND((H145*E145),2),0))</f>
        <v/>
      </c>
    </row>
    <row r="146" spans="1:9" x14ac:dyDescent="0.25">
      <c r="C146" s="11"/>
      <c r="D146" s="12"/>
      <c r="E146" s="13"/>
      <c r="G146" s="14" t="str">
        <f>IF($A146="","",IF((F146="On floor"),(TODAY()-C146),""))</f>
        <v/>
      </c>
      <c r="H146" s="15" t="str">
        <f>IF($A146="","",IF((F146&lt;&gt;"On floor"),D146,IF((G146&gt;=60),ROUND((D146*0.7),0),IF((G146&gt;=30),ROUND((D146*0.85),0),D146))))</f>
        <v/>
      </c>
      <c r="I146" s="15" t="str">
        <f>IF($A146="","",IF((F146="Sold"),ROUND((H146*E146),2),0))</f>
        <v/>
      </c>
    </row>
    <row r="147" spans="1:9" x14ac:dyDescent="0.25">
      <c r="C147" s="11"/>
      <c r="D147" s="12"/>
      <c r="E147" s="13"/>
      <c r="G147" s="14" t="str">
        <f>IF($A147="","",IF((F147="On floor"),(TODAY()-C147),""))</f>
        <v/>
      </c>
      <c r="H147" s="15" t="str">
        <f>IF($A147="","",IF((F147&lt;&gt;"On floor"),D147,IF((G147&gt;=60),ROUND((D147*0.7),0),IF((G147&gt;=30),ROUND((D147*0.85),0),D147))))</f>
        <v/>
      </c>
      <c r="I147" s="15" t="str">
        <f>IF($A147="","",IF((F147="Sold"),ROUND((H147*E147),2),0))</f>
        <v/>
      </c>
    </row>
    <row r="148" spans="1:9" x14ac:dyDescent="0.25">
      <c r="C148" s="11"/>
      <c r="D148" s="12"/>
      <c r="E148" s="13"/>
      <c r="G148" s="14" t="str">
        <f>IF($A148="","",IF((F148="On floor"),(TODAY()-C148),""))</f>
        <v/>
      </c>
      <c r="H148" s="15" t="str">
        <f>IF($A148="","",IF((F148&lt;&gt;"On floor"),D148,IF((G148&gt;=60),ROUND((D148*0.7),0),IF((G148&gt;=30),ROUND((D148*0.85),0),D148))))</f>
        <v/>
      </c>
      <c r="I148" s="15" t="str">
        <f>IF($A148="","",IF((F148="Sold"),ROUND((H148*E148),2),0))</f>
        <v/>
      </c>
    </row>
    <row r="149" spans="1:9" x14ac:dyDescent="0.25">
      <c r="C149" s="11"/>
      <c r="D149" s="12"/>
      <c r="E149" s="13"/>
      <c r="G149" s="14" t="str">
        <f>IF($A149="","",IF((F149="On floor"),(TODAY()-C149),""))</f>
        <v/>
      </c>
      <c r="H149" s="15" t="str">
        <f>IF($A149="","",IF((F149&lt;&gt;"On floor"),D149,IF((G149&gt;=60),ROUND((D149*0.7),0),IF((G149&gt;=30),ROUND((D149*0.85),0),D149))))</f>
        <v/>
      </c>
      <c r="I149" s="15" t="str">
        <f>IF($A149="","",IF((F149="Sold"),ROUND((H149*E149),2),0))</f>
        <v/>
      </c>
    </row>
    <row r="150" spans="1:9" x14ac:dyDescent="0.25">
      <c r="C150" s="11"/>
      <c r="D150" s="12"/>
      <c r="E150" s="13"/>
      <c r="G150" s="14" t="str">
        <f>IF($A150="","",IF((F150="On floor"),(TODAY()-C150),""))</f>
        <v/>
      </c>
      <c r="H150" s="15" t="str">
        <f>IF($A150="","",IF((F150&lt;&gt;"On floor"),D150,IF((G150&gt;=60),ROUND((D150*0.7),0),IF((G150&gt;=30),ROUND((D150*0.85),0),D150))))</f>
        <v/>
      </c>
      <c r="I150" s="15" t="str">
        <f>IF($A150="","",IF((F150="Sold"),ROUND((H150*E150),2),0))</f>
        <v/>
      </c>
    </row>
    <row r="151" spans="1:9" x14ac:dyDescent="0.25">
      <c r="C151" s="11"/>
      <c r="D151" s="12"/>
      <c r="E151" s="13"/>
      <c r="G151" s="14" t="str">
        <f>IF($A151="","",IF((F151="On floor"),(TODAY()-C151),""))</f>
        <v/>
      </c>
      <c r="H151" s="15" t="str">
        <f>IF($A151="","",IF((F151&lt;&gt;"On floor"),D151,IF((G151&gt;=60),ROUND((D151*0.7),0),IF((G151&gt;=30),ROUND((D151*0.85),0),D151))))</f>
        <v/>
      </c>
      <c r="I151" s="15" t="str">
        <f>IF($A151="","",IF((F151="Sold"),ROUND((H151*E151),2),0))</f>
        <v/>
      </c>
    </row>
    <row r="152" spans="1:9" x14ac:dyDescent="0.25">
      <c r="C152" s="11"/>
      <c r="D152" s="12"/>
      <c r="E152" s="13"/>
      <c r="G152" s="14" t="str">
        <f>IF($A152="","",IF((F152="On floor"),(TODAY()-C152),""))</f>
        <v/>
      </c>
      <c r="H152" s="15" t="str">
        <f>IF($A152="","",IF((F152&lt;&gt;"On floor"),D152,IF((G152&gt;=60),ROUND((D152*0.7),0),IF((G152&gt;=30),ROUND((D152*0.85),0),D152))))</f>
        <v/>
      </c>
      <c r="I152" s="15" t="str">
        <f>IF($A152="","",IF((F152="Sold"),ROUND((H152*E152),2),0))</f>
        <v/>
      </c>
    </row>
    <row r="153" spans="1:9" x14ac:dyDescent="0.25">
      <c r="C153" s="11"/>
      <c r="D153" s="12"/>
      <c r="E153" s="13"/>
      <c r="G153" s="14" t="str">
        <f>IF($A153="","",IF((F153="On floor"),(TODAY()-C153),""))</f>
        <v/>
      </c>
      <c r="H153" s="15" t="str">
        <f>IF($A153="","",IF((F153&lt;&gt;"On floor"),D153,IF((G153&gt;=60),ROUND((D153*0.7),0),IF((G153&gt;=30),ROUND((D153*0.85),0),D153))))</f>
        <v/>
      </c>
      <c r="I153" s="15" t="str">
        <f>IF($A153="","",IF((F153="Sold"),ROUND((H153*E153),2),0))</f>
        <v/>
      </c>
    </row>
    <row r="154" spans="1:9" x14ac:dyDescent="0.25">
      <c r="C154" s="11"/>
      <c r="D154" s="12"/>
      <c r="E154" s="13"/>
      <c r="G154" s="14" t="str">
        <f>IF($A154="","",IF((F154="On floor"),(TODAY()-C154),""))</f>
        <v/>
      </c>
      <c r="H154" s="15" t="str">
        <f>IF($A154="","",IF((F154&lt;&gt;"On floor"),D154,IF((G154&gt;=60),ROUND((D154*0.7),0),IF((G154&gt;=30),ROUND((D154*0.85),0),D154))))</f>
        <v/>
      </c>
      <c r="I154" s="15" t="str">
        <f>IF($A154="","",IF((F154="Sold"),ROUND((H154*E154),2),0))</f>
        <v/>
      </c>
    </row>
    <row r="155" spans="1:9" x14ac:dyDescent="0.25">
      <c r="C155" s="11"/>
      <c r="D155" s="12"/>
      <c r="E155" s="13"/>
      <c r="G155" s="14" t="str">
        <f>IF($A155="","",IF((F155="On floor"),(TODAY()-C155),""))</f>
        <v/>
      </c>
      <c r="H155" s="15" t="str">
        <f>IF($A155="","",IF((F155&lt;&gt;"On floor"),D155,IF((G155&gt;=60),ROUND((D155*0.7),0),IF((G155&gt;=30),ROUND((D155*0.85),0),D155))))</f>
        <v/>
      </c>
      <c r="I155" s="15" t="str">
        <f>IF($A155="","",IF((F155="Sold"),ROUND((H155*E155),2),0))</f>
        <v/>
      </c>
    </row>
    <row r="156" spans="1:9" x14ac:dyDescent="0.25">
      <c r="C156" s="11"/>
      <c r="D156" s="12"/>
      <c r="E156" s="13"/>
      <c r="G156" s="14" t="str">
        <f>IF($A156="","",IF((F156="On floor"),(TODAY()-C156),""))</f>
        <v/>
      </c>
      <c r="H156" s="15" t="str">
        <f>IF($A156="","",IF((F156&lt;&gt;"On floor"),D156,IF((G156&gt;=60),ROUND((D156*0.7),0),IF((G156&gt;=30),ROUND((D156*0.85),0),D156))))</f>
        <v/>
      </c>
      <c r="I156" s="15" t="str">
        <f>IF($A156="","",IF((F156="Sold"),ROUND((H156*E156),2),0))</f>
        <v/>
      </c>
    </row>
    <row r="157" spans="1:9" x14ac:dyDescent="0.25">
      <c r="C157" s="11"/>
      <c r="D157" s="12"/>
      <c r="E157" s="13"/>
      <c r="G157" s="14" t="str">
        <f>IF($A157="","",IF((F157="On floor"),(TODAY()-C157),""))</f>
        <v/>
      </c>
      <c r="H157" s="15" t="str">
        <f>IF($A157="","",IF((F157&lt;&gt;"On floor"),D157,IF((G157&gt;=60),ROUND((D157*0.7),0),IF((G157&gt;=30),ROUND((D157*0.85),0),D157))))</f>
        <v/>
      </c>
      <c r="I157" s="15" t="str">
        <f>IF($A157="","",IF((F157="Sold"),ROUND((H157*E157),2),0))</f>
        <v/>
      </c>
    </row>
    <row r="158" spans="1:9" x14ac:dyDescent="0.25">
      <c r="C158" s="11"/>
      <c r="D158" s="12"/>
      <c r="E158" s="13"/>
      <c r="G158" s="14" t="str">
        <f>IF($A158="","",IF((F158="On floor"),(TODAY()-C158),""))</f>
        <v/>
      </c>
      <c r="H158" s="15" t="str">
        <f>IF($A158="","",IF((F158&lt;&gt;"On floor"),D158,IF((G158&gt;=60),ROUND((D158*0.7),0),IF((G158&gt;=30),ROUND((D158*0.85),0),D158))))</f>
        <v/>
      </c>
      <c r="I158" s="15" t="str">
        <f>IF($A158="","",IF((F158="Sold"),ROUND((H158*E158),2),0))</f>
        <v/>
      </c>
    </row>
    <row r="159" spans="1:9" x14ac:dyDescent="0.25">
      <c r="C159" s="11"/>
      <c r="D159" s="12"/>
      <c r="E159" s="13"/>
      <c r="G159" s="14" t="str">
        <f>IF($A159="","",IF((F159="On floor"),(TODAY()-C159),""))</f>
        <v/>
      </c>
      <c r="H159" s="15" t="str">
        <f>IF($A159="","",IF((F159&lt;&gt;"On floor"),D159,IF((G159&gt;=60),ROUND((D159*0.7),0),IF((G159&gt;=30),ROUND((D159*0.85),0),D159))))</f>
        <v/>
      </c>
      <c r="I159" s="15" t="str">
        <f>IF($A159="","",IF((F159="Sold"),ROUND((H159*E159),2),0))</f>
        <v/>
      </c>
    </row>
    <row r="160" spans="1:9" x14ac:dyDescent="0.25">
      <c r="C160" s="11"/>
      <c r="D160" s="12"/>
      <c r="E160" s="13"/>
      <c r="G160" s="14" t="str">
        <f>IF($A160="","",IF((F160="On floor"),(TODAY()-C160),""))</f>
        <v/>
      </c>
      <c r="H160" s="15" t="str">
        <f>IF($A160="","",IF((F160&lt;&gt;"On floor"),D160,IF((G160&gt;=60),ROUND((D160*0.7),0),IF((G160&gt;=30),ROUND((D160*0.85),0),D160))))</f>
        <v/>
      </c>
      <c r="I160" s="15" t="str">
        <f>IF($A160="","",IF((F160="Sold"),ROUND((H160*E160),2),0))</f>
        <v/>
      </c>
    </row>
    <row r="161" spans="1:9" x14ac:dyDescent="0.25">
      <c r="C161" s="11"/>
      <c r="D161" s="12"/>
      <c r="E161" s="13"/>
      <c r="G161" s="14" t="str">
        <f>IF($A161="","",IF((F161="On floor"),(TODAY()-C161),""))</f>
        <v/>
      </c>
      <c r="H161" s="15" t="str">
        <f>IF($A161="","",IF((F161&lt;&gt;"On floor"),D161,IF((G161&gt;=60),ROUND((D161*0.7),0),IF((G161&gt;=30),ROUND((D161*0.85),0),D161))))</f>
        <v/>
      </c>
      <c r="I161" s="15" t="str">
        <f>IF($A161="","",IF((F161="Sold"),ROUND((H161*E161),2),0))</f>
        <v/>
      </c>
    </row>
    <row r="162" spans="1:9" x14ac:dyDescent="0.25">
      <c r="C162" s="11"/>
      <c r="D162" s="12"/>
      <c r="E162" s="13"/>
      <c r="G162" s="14" t="str">
        <f>IF($A162="","",IF((F162="On floor"),(TODAY()-C162),""))</f>
        <v/>
      </c>
      <c r="H162" s="15" t="str">
        <f>IF($A162="","",IF((F162&lt;&gt;"On floor"),D162,IF((G162&gt;=60),ROUND((D162*0.7),0),IF((G162&gt;=30),ROUND((D162*0.85),0),D162))))</f>
        <v/>
      </c>
      <c r="I162" s="15" t="str">
        <f>IF($A162="","",IF((F162="Sold"),ROUND((H162*E162),2),0))</f>
        <v/>
      </c>
    </row>
    <row r="163" spans="1:9" x14ac:dyDescent="0.25">
      <c r="C163" s="11"/>
      <c r="D163" s="12"/>
      <c r="E163" s="13"/>
      <c r="G163" s="14" t="str">
        <f>IF($A163="","",IF((F163="On floor"),(TODAY()-C163),""))</f>
        <v/>
      </c>
      <c r="H163" s="15" t="str">
        <f>IF($A163="","",IF((F163&lt;&gt;"On floor"),D163,IF((G163&gt;=60),ROUND((D163*0.7),0),IF((G163&gt;=30),ROUND((D163*0.85),0),D163))))</f>
        <v/>
      </c>
      <c r="I163" s="15" t="str">
        <f>IF($A163="","",IF((F163="Sold"),ROUND((H163*E163),2),0))</f>
        <v/>
      </c>
    </row>
    <row r="164" spans="1:9" x14ac:dyDescent="0.25">
      <c r="C164" s="11"/>
      <c r="D164" s="12"/>
      <c r="E164" s="13"/>
      <c r="G164" s="14" t="str">
        <f>IF($A164="","",IF((F164="On floor"),(TODAY()-C164),""))</f>
        <v/>
      </c>
      <c r="H164" s="15" t="str">
        <f>IF($A164="","",IF((F164&lt;&gt;"On floor"),D164,IF((G164&gt;=60),ROUND((D164*0.7),0),IF((G164&gt;=30),ROUND((D164*0.85),0),D164))))</f>
        <v/>
      </c>
      <c r="I164" s="15" t="str">
        <f>IF($A164="","",IF((F164="Sold"),ROUND((H164*E164),2),0))</f>
        <v/>
      </c>
    </row>
    <row r="165" spans="1:9" x14ac:dyDescent="0.25">
      <c r="C165" s="11"/>
      <c r="D165" s="12"/>
      <c r="E165" s="13"/>
      <c r="G165" s="14" t="str">
        <f>IF($A165="","",IF((F165="On floor"),(TODAY()-C165),""))</f>
        <v/>
      </c>
      <c r="H165" s="15" t="str">
        <f>IF($A165="","",IF((F165&lt;&gt;"On floor"),D165,IF((G165&gt;=60),ROUND((D165*0.7),0),IF((G165&gt;=30),ROUND((D165*0.85),0),D165))))</f>
        <v/>
      </c>
      <c r="I165" s="15" t="str">
        <f>IF($A165="","",IF((F165="Sold"),ROUND((H165*E165),2),0))</f>
        <v/>
      </c>
    </row>
    <row r="166" spans="1:9" x14ac:dyDescent="0.25">
      <c r="C166" s="11"/>
      <c r="D166" s="12"/>
      <c r="E166" s="13"/>
      <c r="G166" s="14" t="str">
        <f>IF($A166="","",IF((F166="On floor"),(TODAY()-C166),""))</f>
        <v/>
      </c>
      <c r="H166" s="15" t="str">
        <f>IF($A166="","",IF((F166&lt;&gt;"On floor"),D166,IF((G166&gt;=60),ROUND((D166*0.7),0),IF((G166&gt;=30),ROUND((D166*0.85),0),D166))))</f>
        <v/>
      </c>
      <c r="I166" s="15" t="str">
        <f>IF($A166="","",IF((F166="Sold"),ROUND((H166*E166),2),0))</f>
        <v/>
      </c>
    </row>
    <row r="167" spans="1:9" x14ac:dyDescent="0.25">
      <c r="C167" s="11"/>
      <c r="D167" s="12"/>
      <c r="E167" s="13"/>
      <c r="G167" s="14" t="str">
        <f>IF($A167="","",IF((F167="On floor"),(TODAY()-C167),""))</f>
        <v/>
      </c>
      <c r="H167" s="15" t="str">
        <f>IF($A167="","",IF((F167&lt;&gt;"On floor"),D167,IF((G167&gt;=60),ROUND((D167*0.7),0),IF((G167&gt;=30),ROUND((D167*0.85),0),D167))))</f>
        <v/>
      </c>
      <c r="I167" s="15" t="str">
        <f>IF($A167="","",IF((F167="Sold"),ROUND((H167*E167),2),0))</f>
        <v/>
      </c>
    </row>
    <row r="168" spans="1:9" x14ac:dyDescent="0.25">
      <c r="C168" s="11"/>
      <c r="D168" s="12"/>
      <c r="E168" s="13"/>
      <c r="G168" s="14" t="str">
        <f>IF($A168="","",IF((F168="On floor"),(TODAY()-C168),""))</f>
        <v/>
      </c>
      <c r="H168" s="15" t="str">
        <f>IF($A168="","",IF((F168&lt;&gt;"On floor"),D168,IF((G168&gt;=60),ROUND((D168*0.7),0),IF((G168&gt;=30),ROUND((D168*0.85),0),D168))))</f>
        <v/>
      </c>
      <c r="I168" s="15" t="str">
        <f>IF($A168="","",IF((F168="Sold"),ROUND((H168*E168),2),0))</f>
        <v/>
      </c>
    </row>
    <row r="169" spans="1:9" x14ac:dyDescent="0.25">
      <c r="C169" s="11"/>
      <c r="D169" s="12"/>
      <c r="E169" s="13"/>
      <c r="G169" s="14" t="str">
        <f>IF($A169="","",IF((F169="On floor"),(TODAY()-C169),""))</f>
        <v/>
      </c>
      <c r="H169" s="15" t="str">
        <f>IF($A169="","",IF((F169&lt;&gt;"On floor"),D169,IF((G169&gt;=60),ROUND((D169*0.7),0),IF((G169&gt;=30),ROUND((D169*0.85),0),D169))))</f>
        <v/>
      </c>
      <c r="I169" s="15" t="str">
        <f>IF($A169="","",IF((F169="Sold"),ROUND((H169*E169),2),0))</f>
        <v/>
      </c>
    </row>
    <row r="170" spans="1:9" x14ac:dyDescent="0.25">
      <c r="C170" s="11"/>
      <c r="D170" s="12"/>
      <c r="E170" s="13"/>
      <c r="G170" s="14" t="str">
        <f>IF($A170="","",IF((F170="On floor"),(TODAY()-C170),""))</f>
        <v/>
      </c>
      <c r="H170" s="15" t="str">
        <f>IF($A170="","",IF((F170&lt;&gt;"On floor"),D170,IF((G170&gt;=60),ROUND((D170*0.7),0),IF((G170&gt;=30),ROUND((D170*0.85),0),D170))))</f>
        <v/>
      </c>
      <c r="I170" s="15" t="str">
        <f>IF($A170="","",IF((F170="Sold"),ROUND((H170*E170),2),0))</f>
        <v/>
      </c>
    </row>
    <row r="171" spans="1:9" x14ac:dyDescent="0.25">
      <c r="C171" s="11"/>
      <c r="D171" s="12"/>
      <c r="E171" s="13"/>
      <c r="G171" s="14" t="str">
        <f>IF($A171="","",IF((F171="On floor"),(TODAY()-C171),""))</f>
        <v/>
      </c>
      <c r="H171" s="15" t="str">
        <f>IF($A171="","",IF((F171&lt;&gt;"On floor"),D171,IF((G171&gt;=60),ROUND((D171*0.7),0),IF((G171&gt;=30),ROUND((D171*0.85),0),D171))))</f>
        <v/>
      </c>
      <c r="I171" s="15" t="str">
        <f>IF($A171="","",IF((F171="Sold"),ROUND((H171*E171),2),0))</f>
        <v/>
      </c>
    </row>
    <row r="172" spans="1:9" x14ac:dyDescent="0.25">
      <c r="C172" s="11"/>
      <c r="D172" s="12"/>
      <c r="E172" s="13"/>
      <c r="G172" s="14" t="str">
        <f>IF($A172="","",IF((F172="On floor"),(TODAY()-C172),""))</f>
        <v/>
      </c>
      <c r="H172" s="15" t="str">
        <f>IF($A172="","",IF((F172&lt;&gt;"On floor"),D172,IF((G172&gt;=60),ROUND((D172*0.7),0),IF((G172&gt;=30),ROUND((D172*0.85),0),D172))))</f>
        <v/>
      </c>
      <c r="I172" s="15" t="str">
        <f>IF($A172="","",IF((F172="Sold"),ROUND((H172*E172),2),0))</f>
        <v/>
      </c>
    </row>
    <row r="173" spans="1:9" x14ac:dyDescent="0.25">
      <c r="C173" s="11"/>
      <c r="D173" s="12"/>
      <c r="E173" s="13"/>
      <c r="G173" s="14" t="str">
        <f>IF($A173="","",IF((F173="On floor"),(TODAY()-C173),""))</f>
        <v/>
      </c>
      <c r="H173" s="15" t="str">
        <f>IF($A173="","",IF((F173&lt;&gt;"On floor"),D173,IF((G173&gt;=60),ROUND((D173*0.7),0),IF((G173&gt;=30),ROUND((D173*0.85),0),D173))))</f>
        <v/>
      </c>
      <c r="I173" s="15" t="str">
        <f>IF($A173="","",IF((F173="Sold"),ROUND((H173*E173),2),0))</f>
        <v/>
      </c>
    </row>
    <row r="174" spans="1:9" x14ac:dyDescent="0.25">
      <c r="C174" s="11"/>
      <c r="D174" s="12"/>
      <c r="E174" s="13"/>
      <c r="G174" s="14" t="str">
        <f>IF($A174="","",IF((F174="On floor"),(TODAY()-C174),""))</f>
        <v/>
      </c>
      <c r="H174" s="15" t="str">
        <f>IF($A174="","",IF((F174&lt;&gt;"On floor"),D174,IF((G174&gt;=60),ROUND((D174*0.7),0),IF((G174&gt;=30),ROUND((D174*0.85),0),D174))))</f>
        <v/>
      </c>
      <c r="I174" s="15" t="str">
        <f>IF($A174="","",IF((F174="Sold"),ROUND((H174*E174),2),0))</f>
        <v/>
      </c>
    </row>
    <row r="175" spans="1:9" x14ac:dyDescent="0.25">
      <c r="C175" s="11"/>
      <c r="D175" s="12"/>
      <c r="E175" s="13"/>
      <c r="G175" s="14" t="str">
        <f>IF($A175="","",IF((F175="On floor"),(TODAY()-C175),""))</f>
        <v/>
      </c>
      <c r="H175" s="15" t="str">
        <f>IF($A175="","",IF((F175&lt;&gt;"On floor"),D175,IF((G175&gt;=60),ROUND((D175*0.7),0),IF((G175&gt;=30),ROUND((D175*0.85),0),D175))))</f>
        <v/>
      </c>
      <c r="I175" s="15" t="str">
        <f>IF($A175="","",IF((F175="Sold"),ROUND((H175*E175),2),0))</f>
        <v/>
      </c>
    </row>
    <row r="176" spans="1:9" x14ac:dyDescent="0.25">
      <c r="C176" s="11"/>
      <c r="D176" s="12"/>
      <c r="E176" s="13"/>
      <c r="G176" s="14" t="str">
        <f>IF($A176="","",IF((F176="On floor"),(TODAY()-C176),""))</f>
        <v/>
      </c>
      <c r="H176" s="15" t="str">
        <f>IF($A176="","",IF((F176&lt;&gt;"On floor"),D176,IF((G176&gt;=60),ROUND((D176*0.7),0),IF((G176&gt;=30),ROUND((D176*0.85),0),D176))))</f>
        <v/>
      </c>
      <c r="I176" s="15" t="str">
        <f>IF($A176="","",IF((F176="Sold"),ROUND((H176*E176),2),0))</f>
        <v/>
      </c>
    </row>
    <row r="177" spans="1:9" x14ac:dyDescent="0.25">
      <c r="C177" s="11"/>
      <c r="D177" s="12"/>
      <c r="E177" s="13"/>
      <c r="G177" s="14" t="str">
        <f>IF($A177="","",IF((F177="On floor"),(TODAY()-C177),""))</f>
        <v/>
      </c>
      <c r="H177" s="15" t="str">
        <f>IF($A177="","",IF((F177&lt;&gt;"On floor"),D177,IF((G177&gt;=60),ROUND((D177*0.7),0),IF((G177&gt;=30),ROUND((D177*0.85),0),D177))))</f>
        <v/>
      </c>
      <c r="I177" s="15" t="str">
        <f>IF($A177="","",IF((F177="Sold"),ROUND((H177*E177),2),0))</f>
        <v/>
      </c>
    </row>
    <row r="178" spans="1:9" x14ac:dyDescent="0.25">
      <c r="C178" s="11"/>
      <c r="D178" s="12"/>
      <c r="E178" s="13"/>
      <c r="G178" s="14" t="str">
        <f>IF($A178="","",IF((F178="On floor"),(TODAY()-C178),""))</f>
        <v/>
      </c>
      <c r="H178" s="15" t="str">
        <f>IF($A178="","",IF((F178&lt;&gt;"On floor"),D178,IF((G178&gt;=60),ROUND((D178*0.7),0),IF((G178&gt;=30),ROUND((D178*0.85),0),D178))))</f>
        <v/>
      </c>
      <c r="I178" s="15" t="str">
        <f>IF($A178="","",IF((F178="Sold"),ROUND((H178*E178),2),0))</f>
        <v/>
      </c>
    </row>
    <row r="179" spans="1:9" x14ac:dyDescent="0.25">
      <c r="C179" s="11"/>
      <c r="D179" s="12"/>
      <c r="E179" s="13"/>
      <c r="G179" s="14" t="str">
        <f>IF($A179="","",IF((F179="On floor"),(TODAY()-C179),""))</f>
        <v/>
      </c>
      <c r="H179" s="15" t="str">
        <f>IF($A179="","",IF((F179&lt;&gt;"On floor"),D179,IF((G179&gt;=60),ROUND((D179*0.7),0),IF((G179&gt;=30),ROUND((D179*0.85),0),D179))))</f>
        <v/>
      </c>
      <c r="I179" s="15" t="str">
        <f>IF($A179="","",IF((F179="Sold"),ROUND((H179*E179),2),0))</f>
        <v/>
      </c>
    </row>
    <row r="180" spans="1:9" x14ac:dyDescent="0.25">
      <c r="C180" s="11"/>
      <c r="D180" s="12"/>
      <c r="E180" s="13"/>
      <c r="G180" s="14" t="str">
        <f>IF($A180="","",IF((F180="On floor"),(TODAY()-C180),""))</f>
        <v/>
      </c>
      <c r="H180" s="15" t="str">
        <f>IF($A180="","",IF((F180&lt;&gt;"On floor"),D180,IF((G180&gt;=60),ROUND((D180*0.7),0),IF((G180&gt;=30),ROUND((D180*0.85),0),D180))))</f>
        <v/>
      </c>
      <c r="I180" s="15" t="str">
        <f>IF($A180="","",IF((F180="Sold"),ROUND((H180*E180),2),0))</f>
        <v/>
      </c>
    </row>
    <row r="181" spans="1:9" x14ac:dyDescent="0.25">
      <c r="C181" s="11"/>
      <c r="D181" s="12"/>
      <c r="E181" s="13"/>
      <c r="G181" s="14" t="str">
        <f>IF($A181="","",IF((F181="On floor"),(TODAY()-C181),""))</f>
        <v/>
      </c>
      <c r="H181" s="15" t="str">
        <f>IF($A181="","",IF((F181&lt;&gt;"On floor"),D181,IF((G181&gt;=60),ROUND((D181*0.7),0),IF((G181&gt;=30),ROUND((D181*0.85),0),D181))))</f>
        <v/>
      </c>
      <c r="I181" s="15" t="str">
        <f>IF($A181="","",IF((F181="Sold"),ROUND((H181*E181),2),0))</f>
        <v/>
      </c>
    </row>
    <row r="182" spans="1:9" x14ac:dyDescent="0.25">
      <c r="C182" s="11"/>
      <c r="D182" s="12"/>
      <c r="E182" s="13"/>
      <c r="G182" s="14" t="str">
        <f>IF($A182="","",IF((F182="On floor"),(TODAY()-C182),""))</f>
        <v/>
      </c>
      <c r="H182" s="15" t="str">
        <f>IF($A182="","",IF((F182&lt;&gt;"On floor"),D182,IF((G182&gt;=60),ROUND((D182*0.7),0),IF((G182&gt;=30),ROUND((D182*0.85),0),D182))))</f>
        <v/>
      </c>
      <c r="I182" s="15" t="str">
        <f>IF($A182="","",IF((F182="Sold"),ROUND((H182*E182),2),0))</f>
        <v/>
      </c>
    </row>
    <row r="183" spans="1:9" x14ac:dyDescent="0.25">
      <c r="C183" s="11"/>
      <c r="D183" s="12"/>
      <c r="E183" s="13"/>
      <c r="G183" s="14" t="str">
        <f>IF($A183="","",IF((F183="On floor"),(TODAY()-C183),""))</f>
        <v/>
      </c>
      <c r="H183" s="15" t="str">
        <f>IF($A183="","",IF((F183&lt;&gt;"On floor"),D183,IF((G183&gt;=60),ROUND((D183*0.7),0),IF((G183&gt;=30),ROUND((D183*0.85),0),D183))))</f>
        <v/>
      </c>
      <c r="I183" s="15" t="str">
        <f>IF($A183="","",IF((F183="Sold"),ROUND((H183*E183),2),0))</f>
        <v/>
      </c>
    </row>
    <row r="184" spans="1:9" x14ac:dyDescent="0.25">
      <c r="C184" s="11"/>
      <c r="D184" s="12"/>
      <c r="E184" s="13"/>
      <c r="G184" s="14" t="str">
        <f>IF($A184="","",IF((F184="On floor"),(TODAY()-C184),""))</f>
        <v/>
      </c>
      <c r="H184" s="15" t="str">
        <f>IF($A184="","",IF((F184&lt;&gt;"On floor"),D184,IF((G184&gt;=60),ROUND((D184*0.7),0),IF((G184&gt;=30),ROUND((D184*0.85),0),D184))))</f>
        <v/>
      </c>
      <c r="I184" s="15" t="str">
        <f>IF($A184="","",IF((F184="Sold"),ROUND((H184*E184),2),0))</f>
        <v/>
      </c>
    </row>
    <row r="185" spans="1:9" x14ac:dyDescent="0.25">
      <c r="C185" s="11"/>
      <c r="D185" s="12"/>
      <c r="E185" s="13"/>
      <c r="G185" s="14" t="str">
        <f>IF($A185="","",IF((F185="On floor"),(TODAY()-C185),""))</f>
        <v/>
      </c>
      <c r="H185" s="15" t="str">
        <f>IF($A185="","",IF((F185&lt;&gt;"On floor"),D185,IF((G185&gt;=60),ROUND((D185*0.7),0),IF((G185&gt;=30),ROUND((D185*0.85),0),D185))))</f>
        <v/>
      </c>
      <c r="I185" s="15" t="str">
        <f>IF($A185="","",IF((F185="Sold"),ROUND((H185*E185),2),0))</f>
        <v/>
      </c>
    </row>
    <row r="186" spans="1:9" x14ac:dyDescent="0.25">
      <c r="C186" s="11"/>
      <c r="D186" s="12"/>
      <c r="E186" s="13"/>
      <c r="G186" s="14" t="str">
        <f>IF($A186="","",IF((F186="On floor"),(TODAY()-C186),""))</f>
        <v/>
      </c>
      <c r="H186" s="15" t="str">
        <f>IF($A186="","",IF((F186&lt;&gt;"On floor"),D186,IF((G186&gt;=60),ROUND((D186*0.7),0),IF((G186&gt;=30),ROUND((D186*0.85),0),D186))))</f>
        <v/>
      </c>
      <c r="I186" s="15" t="str">
        <f>IF($A186="","",IF((F186="Sold"),ROUND((H186*E186),2),0))</f>
        <v/>
      </c>
    </row>
    <row r="187" spans="1:9" x14ac:dyDescent="0.25">
      <c r="C187" s="11"/>
      <c r="D187" s="12"/>
      <c r="E187" s="13"/>
      <c r="G187" s="14" t="str">
        <f>IF($A187="","",IF((F187="On floor"),(TODAY()-C187),""))</f>
        <v/>
      </c>
      <c r="H187" s="15" t="str">
        <f>IF($A187="","",IF((F187&lt;&gt;"On floor"),D187,IF((G187&gt;=60),ROUND((D187*0.7),0),IF((G187&gt;=30),ROUND((D187*0.85),0),D187))))</f>
        <v/>
      </c>
      <c r="I187" s="15" t="str">
        <f>IF($A187="","",IF((F187="Sold"),ROUND((H187*E187),2),0))</f>
        <v/>
      </c>
    </row>
    <row r="188" spans="1:9" x14ac:dyDescent="0.25">
      <c r="C188" s="11"/>
      <c r="D188" s="12"/>
      <c r="E188" s="13"/>
      <c r="G188" s="14" t="str">
        <f>IF($A188="","",IF((F188="On floor"),(TODAY()-C188),""))</f>
        <v/>
      </c>
      <c r="H188" s="15" t="str">
        <f>IF($A188="","",IF((F188&lt;&gt;"On floor"),D188,IF((G188&gt;=60),ROUND((D188*0.7),0),IF((G188&gt;=30),ROUND((D188*0.85),0),D188))))</f>
        <v/>
      </c>
      <c r="I188" s="15" t="str">
        <f>IF($A188="","",IF((F188="Sold"),ROUND((H188*E188),2),0))</f>
        <v/>
      </c>
    </row>
    <row r="189" spans="1:9" x14ac:dyDescent="0.25">
      <c r="C189" s="11"/>
      <c r="D189" s="12"/>
      <c r="E189" s="13"/>
      <c r="G189" s="14" t="str">
        <f>IF($A189="","",IF((F189="On floor"),(TODAY()-C189),""))</f>
        <v/>
      </c>
      <c r="H189" s="15" t="str">
        <f>IF($A189="","",IF((F189&lt;&gt;"On floor"),D189,IF((G189&gt;=60),ROUND((D189*0.7),0),IF((G189&gt;=30),ROUND((D189*0.85),0),D189))))</f>
        <v/>
      </c>
      <c r="I189" s="15" t="str">
        <f>IF($A189="","",IF((F189="Sold"),ROUND((H189*E189),2),0))</f>
        <v/>
      </c>
    </row>
    <row r="190" spans="1:9" x14ac:dyDescent="0.25">
      <c r="C190" s="11"/>
      <c r="D190" s="12"/>
      <c r="E190" s="13"/>
      <c r="G190" s="14" t="str">
        <f>IF($A190="","",IF((F190="On floor"),(TODAY()-C190),""))</f>
        <v/>
      </c>
      <c r="H190" s="15" t="str">
        <f>IF($A190="","",IF((F190&lt;&gt;"On floor"),D190,IF((G190&gt;=60),ROUND((D190*0.7),0),IF((G190&gt;=30),ROUND((D190*0.85),0),D190))))</f>
        <v/>
      </c>
      <c r="I190" s="15" t="str">
        <f>IF($A190="","",IF((F190="Sold"),ROUND((H190*E190),2),0))</f>
        <v/>
      </c>
    </row>
    <row r="191" spans="1:9" x14ac:dyDescent="0.25">
      <c r="C191" s="11"/>
      <c r="D191" s="12"/>
      <c r="E191" s="13"/>
      <c r="G191" s="14" t="str">
        <f>IF($A191="","",IF((F191="On floor"),(TODAY()-C191),""))</f>
        <v/>
      </c>
      <c r="H191" s="15" t="str">
        <f>IF($A191="","",IF((F191&lt;&gt;"On floor"),D191,IF((G191&gt;=60),ROUND((D191*0.7),0),IF((G191&gt;=30),ROUND((D191*0.85),0),D191))))</f>
        <v/>
      </c>
      <c r="I191" s="15" t="str">
        <f>IF($A191="","",IF((F191="Sold"),ROUND((H191*E191),2),0))</f>
        <v/>
      </c>
    </row>
    <row r="192" spans="1:9" x14ac:dyDescent="0.25">
      <c r="C192" s="11"/>
      <c r="D192" s="12"/>
      <c r="E192" s="13"/>
      <c r="G192" s="14" t="str">
        <f>IF($A192="","",IF((F192="On floor"),(TODAY()-C192),""))</f>
        <v/>
      </c>
      <c r="H192" s="15" t="str">
        <f>IF($A192="","",IF((F192&lt;&gt;"On floor"),D192,IF((G192&gt;=60),ROUND((D192*0.7),0),IF((G192&gt;=30),ROUND((D192*0.85),0),D192))))</f>
        <v/>
      </c>
      <c r="I192" s="15" t="str">
        <f>IF($A192="","",IF((F192="Sold"),ROUND((H192*E192),2),0))</f>
        <v/>
      </c>
    </row>
    <row r="193" spans="1:9" x14ac:dyDescent="0.25">
      <c r="C193" s="11"/>
      <c r="D193" s="12"/>
      <c r="E193" s="13"/>
      <c r="G193" s="14" t="str">
        <f>IF($A193="","",IF((F193="On floor"),(TODAY()-C193),""))</f>
        <v/>
      </c>
      <c r="H193" s="15" t="str">
        <f>IF($A193="","",IF((F193&lt;&gt;"On floor"),D193,IF((G193&gt;=60),ROUND((D193*0.7),0),IF((G193&gt;=30),ROUND((D193*0.85),0),D193))))</f>
        <v/>
      </c>
      <c r="I193" s="15" t="str">
        <f>IF($A193="","",IF((F193="Sold"),ROUND((H193*E193),2),0))</f>
        <v/>
      </c>
    </row>
    <row r="194" spans="1:9" x14ac:dyDescent="0.25">
      <c r="C194" s="11"/>
      <c r="D194" s="12"/>
      <c r="E194" s="13"/>
      <c r="G194" s="14" t="str">
        <f>IF($A194="","",IF((F194="On floor"),(TODAY()-C194),""))</f>
        <v/>
      </c>
      <c r="H194" s="15" t="str">
        <f>IF($A194="","",IF((F194&lt;&gt;"On floor"),D194,IF((G194&gt;=60),ROUND((D194*0.7),0),IF((G194&gt;=30),ROUND((D194*0.85),0),D194))))</f>
        <v/>
      </c>
      <c r="I194" s="15" t="str">
        <f>IF($A194="","",IF((F194="Sold"),ROUND((H194*E194),2),0))</f>
        <v/>
      </c>
    </row>
    <row r="195" spans="1:9" x14ac:dyDescent="0.25">
      <c r="C195" s="11"/>
      <c r="D195" s="12"/>
      <c r="E195" s="13"/>
      <c r="G195" s="14" t="str">
        <f>IF($A195="","",IF((F195="On floor"),(TODAY()-C195),""))</f>
        <v/>
      </c>
      <c r="H195" s="15" t="str">
        <f>IF($A195="","",IF((F195&lt;&gt;"On floor"),D195,IF((G195&gt;=60),ROUND((D195*0.7),0),IF((G195&gt;=30),ROUND((D195*0.85),0),D195))))</f>
        <v/>
      </c>
      <c r="I195" s="15" t="str">
        <f>IF($A195="","",IF((F195="Sold"),ROUND((H195*E195),2),0))</f>
        <v/>
      </c>
    </row>
    <row r="196" spans="1:9" x14ac:dyDescent="0.25">
      <c r="C196" s="11"/>
      <c r="D196" s="12"/>
      <c r="E196" s="13"/>
      <c r="G196" s="14" t="str">
        <f>IF($A196="","",IF((F196="On floor"),(TODAY()-C196),""))</f>
        <v/>
      </c>
      <c r="H196" s="15" t="str">
        <f>IF($A196="","",IF((F196&lt;&gt;"On floor"),D196,IF((G196&gt;=60),ROUND((D196*0.7),0),IF((G196&gt;=30),ROUND((D196*0.85),0),D196))))</f>
        <v/>
      </c>
      <c r="I196" s="15" t="str">
        <f>IF($A196="","",IF((F196="Sold"),ROUND((H196*E196),2),0))</f>
        <v/>
      </c>
    </row>
    <row r="197" spans="1:9" x14ac:dyDescent="0.25">
      <c r="C197" s="11"/>
      <c r="D197" s="12"/>
      <c r="E197" s="13"/>
      <c r="G197" s="14" t="str">
        <f>IF($A197="","",IF((F197="On floor"),(TODAY()-C197),""))</f>
        <v/>
      </c>
      <c r="H197" s="15" t="str">
        <f>IF($A197="","",IF((F197&lt;&gt;"On floor"),D197,IF((G197&gt;=60),ROUND((D197*0.7),0),IF((G197&gt;=30),ROUND((D197*0.85),0),D197))))</f>
        <v/>
      </c>
      <c r="I197" s="15" t="str">
        <f>IF($A197="","",IF((F197="Sold"),ROUND((H197*E197),2),0))</f>
        <v/>
      </c>
    </row>
    <row r="198" spans="1:9" x14ac:dyDescent="0.25">
      <c r="C198" s="11"/>
      <c r="D198" s="12"/>
      <c r="E198" s="13"/>
      <c r="G198" s="14" t="str">
        <f>IF($A198="","",IF((F198="On floor"),(TODAY()-C198),""))</f>
        <v/>
      </c>
      <c r="H198" s="15" t="str">
        <f>IF($A198="","",IF((F198&lt;&gt;"On floor"),D198,IF((G198&gt;=60),ROUND((D198*0.7),0),IF((G198&gt;=30),ROUND((D198*0.85),0),D198))))</f>
        <v/>
      </c>
      <c r="I198" s="15" t="str">
        <f>IF($A198="","",IF((F198="Sold"),ROUND((H198*E198),2),0))</f>
        <v/>
      </c>
    </row>
    <row r="199" spans="1:9" x14ac:dyDescent="0.25">
      <c r="C199" s="11"/>
      <c r="D199" s="12"/>
      <c r="E199" s="13"/>
      <c r="G199" s="14" t="str">
        <f>IF($A199="","",IF((F199="On floor"),(TODAY()-C199),""))</f>
        <v/>
      </c>
      <c r="H199" s="15" t="str">
        <f>IF($A199="","",IF((F199&lt;&gt;"On floor"),D199,IF((G199&gt;=60),ROUND((D199*0.7),0),IF((G199&gt;=30),ROUND((D199*0.85),0),D199))))</f>
        <v/>
      </c>
      <c r="I199" s="15" t="str">
        <f>IF($A199="","",IF((F199="Sold"),ROUND((H199*E199),2),0))</f>
        <v/>
      </c>
    </row>
    <row r="200" spans="1:9" x14ac:dyDescent="0.25">
      <c r="C200" s="11"/>
      <c r="D200" s="12"/>
      <c r="E200" s="13"/>
      <c r="G200" s="14" t="str">
        <f>IF($A200="","",IF((F200="On floor"),(TODAY()-C200),""))</f>
        <v/>
      </c>
      <c r="H200" s="15" t="str">
        <f>IF($A200="","",IF((F200&lt;&gt;"On floor"),D200,IF((G200&gt;=60),ROUND((D200*0.7),0),IF((G200&gt;=30),ROUND((D200*0.85),0),D200))))</f>
        <v/>
      </c>
      <c r="I200" s="15" t="str">
        <f>IF($A200="","",IF((F200="Sold"),ROUND((H200*E200),2),0))</f>
        <v/>
      </c>
    </row>
    <row r="201" spans="1:9" x14ac:dyDescent="0.25">
      <c r="C201" s="11"/>
      <c r="D201" s="12"/>
      <c r="E201" s="13"/>
      <c r="G201" s="14" t="str">
        <f>IF($A201="","",IF((F201="On floor"),(TODAY()-C201),""))</f>
        <v/>
      </c>
      <c r="H201" s="15" t="str">
        <f>IF($A201="","",IF((F201&lt;&gt;"On floor"),D201,IF((G201&gt;=60),ROUND((D201*0.7),0),IF((G201&gt;=30),ROUND((D201*0.85),0),D201))))</f>
        <v/>
      </c>
      <c r="I201" s="15" t="str">
        <f>IF($A201="","",IF((F201="Sold"),ROUND((H201*E201),2),0))</f>
        <v/>
      </c>
    </row>
  </sheetData>
  <autoFilter ref="A1:I1"/>
  <conditionalFormatting sqref="G2:G201">
    <cfRule type="expression" dxfId="0" priority="1">
      <formula>AND(G2&lt;&gt;"",G2&gt;=60)</formula>
    </cfRule>
  </conditionalFormatting>
  <conditionalFormatting sqref="G2:G201">
    <cfRule type="expression" dxfId="1" priority="1">
      <formula>AND(G2&lt;&gt;"",G2&gt;=30)</formula>
    </cfRule>
  </conditionalFormatting>
  <dataValidations count="4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On floor, Sold, Returned, Donated" sqref="F2:F201">
      <formula1>"On floor,Sold,Returned,Donated"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14</v>
      </c>
      <c r="B1" s="16" t="s">
        <v>36</v>
      </c>
      <c r="C1" s="16" t="s">
        <v>37</v>
      </c>
    </row>
    <row r="2" spans="1:3" x14ac:dyDescent="0.25">
      <c r="A2" s="17" t="s">
        <v>38</v>
      </c>
      <c r="B2" s="18"/>
      <c r="C2" s="18"/>
    </row>
    <row r="3" spans="1:2" x14ac:dyDescent="0.25">
      <c r="A3" t="s">
        <v>39</v>
      </c>
      <c r="B3" s="19">
        <f>COUNTA('Items'!$A$2:$A$201)</f>
        <v>6</v>
      </c>
    </row>
    <row r="4" spans="1:3" x14ac:dyDescent="0.25">
      <c r="A4" s="17" t="s">
        <v>40</v>
      </c>
      <c r="B4" s="18"/>
      <c r="C4" s="18"/>
    </row>
    <row r="5" spans="1:2" x14ac:dyDescent="0.25">
      <c r="A5" t="s">
        <v>41</v>
      </c>
      <c r="B5" s="19">
        <f>COUNTIF('Items'!$F$2:$F$201,"On floor")</f>
        <v>4</v>
      </c>
    </row>
    <row r="6" spans="1:2" x14ac:dyDescent="0.25">
      <c r="A6" t="s">
        <v>42</v>
      </c>
      <c r="B6" s="19">
        <f>COUNTIF('Items'!$F$2:$F$201,"Sold")</f>
        <v>1</v>
      </c>
    </row>
    <row r="7" spans="1:2" x14ac:dyDescent="0.25">
      <c r="A7" t="s">
        <v>43</v>
      </c>
      <c r="B7" s="19">
        <f>COUNTIF('Items'!$F$2:$F$201,"Returned")</f>
        <v>1</v>
      </c>
    </row>
    <row r="8" spans="1:2" x14ac:dyDescent="0.25">
      <c r="A8" t="s">
        <v>44</v>
      </c>
      <c r="B8" s="19">
        <f>COUNTIF('Items'!$F$2:$F$201,"Donated")</f>
        <v>0</v>
      </c>
    </row>
    <row r="9" spans="1:3" x14ac:dyDescent="0.25">
      <c r="A9" s="17" t="s">
        <v>45</v>
      </c>
      <c r="B9" s="18"/>
      <c r="C9" s="18"/>
    </row>
    <row r="10" spans="1:2" x14ac:dyDescent="0.25">
      <c r="A10" t="s">
        <v>46</v>
      </c>
      <c r="B10" s="20">
        <f>SUM('Items'!$H$2:$H$201)</f>
        <v>640</v>
      </c>
    </row>
    <row r="11" spans="1:2" x14ac:dyDescent="0.25">
      <c r="A11" t="s">
        <v>47</v>
      </c>
      <c r="B11" s="20">
        <f>SUM('Items'!$I$2:$I$201)</f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