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<sst xmlns="http://schemas.openxmlformats.org/spreadsheetml/2006/main" count="64" uniqueCount="58">
  <si>
    <t>Cloud Consulting Client Tracker</t>
  </si>
  <si>
    <t>A free client tracker for cloud consultants: track engagement, provider, and retainer per client with an active-client view in Sheets or Excel.</t>
  </si>
  <si>
    <t>Quick start</t>
  </si>
  <si>
    <t>Open the Clients tab and replace the sample rows with your own — one row per entry. Formulas fill in automatically for new rows.</t>
  </si>
  <si>
    <t>Note the provider and stack in Engagement; Renewal date turns red for active clients past renewal.</t>
  </si>
  <si>
    <t>Annual value totals active retainers only.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</si>
  <si>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</si>
  <si>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</si>
  <si>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</si>
  <si>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</si>
  <si>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</si>
  <si>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</si>
  <si>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</si>
  <si>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</si>
  <si>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</si>
  <si>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Engagement</t>
  </si>
  <si>
    <t>Services</t>
  </si>
  <si>
    <t>Monthly retainer</t>
  </si>
  <si>
    <t>Start date</t>
  </si>
  <si>
    <t>Renewal date</t>
  </si>
  <si>
    <t>Status</t>
  </si>
  <si>
    <t>Owner</t>
  </si>
  <si>
    <t>Months active</t>
  </si>
  <si>
    <t>Annual value</t>
  </si>
  <si>
    <t>Northwind Logistics</t>
  </si>
  <si>
    <t>AWS cost optimization</t>
  </si>
  <si>
    <t>Cost optimization</t>
  </si>
  <si>
    <t>Active</t>
  </si>
  <si>
    <t>You</t>
  </si>
  <si>
    <t>Bright Dental Group</t>
  </si>
  <si>
    <t>Azure managed support</t>
  </si>
  <si>
    <t>Managed support</t>
  </si>
  <si>
    <t>Partner</t>
  </si>
  <si>
    <t>Lumen Labs</t>
  </si>
  <si>
    <t>GCP migration</t>
  </si>
  <si>
    <t>Migration</t>
  </si>
  <si>
    <t>Atlas Retail</t>
  </si>
  <si>
    <t>Well-architected review</t>
  </si>
  <si>
    <t>Architecture review</t>
  </si>
  <si>
    <t>Prospect</t>
  </si>
  <si>
    <t>Harbor Insurance</t>
  </si>
  <si>
    <t>AWS managed support</t>
  </si>
  <si>
    <t>Churned</t>
  </si>
  <si>
    <t>Item</t>
  </si>
  <si>
    <t>Value</t>
  </si>
  <si>
    <t>Notes</t>
  </si>
  <si>
    <t>Overview</t>
  </si>
  <si>
    <t>Entries</t>
  </si>
  <si>
    <t>Overdue (renewal date)</t>
  </si>
  <si>
    <t>By status</t>
  </si>
  <si>
    <t>Status: Prospect</t>
  </si>
  <si>
    <t>Status: Onboarding</t>
  </si>
  <si>
    <t>Status: Active</t>
  </si>
  <si>
    <t>Status: Paused</t>
  </si>
  <si>
    <t>Status: Churned</t>
  </si>
  <si>
    <t>Totals</t>
  </si>
  <si>
    <t>Total monthly retainer</t>
  </si>
  <si>
    <t>Total annual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</si>
</sst>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9" customWidth="1"/>
    <col min="5" max="5" width="14" customWidth="1"/>
    <col min="6" max="6" width="15" customWidth="1"/>
    <col min="7" max="7" width="16" customWidth="1"/>
    <col min="8" max="8" width="24" customWidth="1"/>
    <col min="9" max="9" width="16" customWidth="1"/>
    <col min="10" max="10" width="15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s="11">
        <v>3500</v>
      </c>
      <c r="E2" s="12">
        <v>46155</v>
      </c>
      <c r="F2" s="12">
        <v>46339</v>
      </c>
      <c r="G2" t="s">
        <v>27</v>
      </c>
      <c r="H2" t="s">
        <v>28</v>
      </c>
      <c r="I2" s="13">
        <f>IF($A2="","",IF((G2="Active"),ROUND(((TODAY()-E2)/30.44),0),""))</f>
        <v>5</v>
      </c>
      <c r="J2" s="14">
        <f>IF($A2="","",IF((G2="Active"),(D2*12),0))</f>
        <v>42000</v>
      </c>
    </row>
    <row r="3" spans="1:10" x14ac:dyDescent="0.25">
      <c r="A3" t="s">
        <v>29</v>
      </c>
      <c r="B3" t="s">
        <v>30</v>
      </c>
      <c r="C3" t="s">
        <v>31</v>
      </c>
      <c r="D3" s="11">
        <v>2200</v>
      </c>
      <c r="E3" s="12">
        <v>45943</v>
      </c>
      <c r="F3" s="12">
        <v>46278</v>
      </c>
      <c r="G3" t="s">
        <v>27</v>
      </c>
      <c r="H3" t="s">
        <v>32</v>
      </c>
      <c r="I3" s="13">
        <f>IF($A3="","",IF((G3="Active"),ROUND(((TODAY()-E3)/30.44),0),""))</f>
        <v>12</v>
      </c>
      <c r="J3" s="14">
        <f>IF($A3="","",IF((G3="Active"),(D3*12),0))</f>
        <v>26400</v>
      </c>
    </row>
    <row r="4" spans="1:10" x14ac:dyDescent="0.25">
      <c r="A4" t="s">
        <v>33</v>
      </c>
      <c r="B4" t="s">
        <v>34</v>
      </c>
      <c r="C4" t="s">
        <v>35</v>
      </c>
      <c r="D4" s="11">
        <v>9000</v>
      </c>
      <c r="E4" s="12">
        <v>46247</v>
      </c>
      <c r="F4" s="12">
        <v>46431</v>
      </c>
      <c r="G4" t="s">
        <v>27</v>
      </c>
      <c r="H4" t="s">
        <v>28</v>
      </c>
      <c r="I4" s="13">
        <f>IF($A4="","",IF((G4="Active"),ROUND(((TODAY()-E4)/30.44),0),""))</f>
        <v>2</v>
      </c>
      <c r="J4" s="14">
        <f>IF($A4="","",IF((G4="Active"),(D4*12),0))</f>
        <v>108000</v>
      </c>
    </row>
    <row r="5" spans="1:10" x14ac:dyDescent="0.25">
      <c r="A5" t="s">
        <v>36</v>
      </c>
      <c r="B5" t="s">
        <v>37</v>
      </c>
      <c r="C5" t="s">
        <v>38</v>
      </c>
      <c r="D5" s="11">
        <v>0</v>
      </c>
      <c r="E5" s="12">
        <v>46308</v>
      </c>
      <c r="F5" s="12">
        <v>46339</v>
      </c>
      <c r="G5" t="s">
        <v>39</v>
      </c>
      <c r="H5" t="s">
        <v>32</v>
      </c>
      <c r="I5" s="13" t="str">
        <f>IF($A5="","",IF((G5="Active"),ROUND(((TODAY()-E5)/30.44),0),""))</f>
        <v/>
      </c>
      <c r="J5" s="14">
        <f>IF($A5="","",IF((G5="Active"),(D5*12),0))</f>
        <v>0</v>
      </c>
    </row>
    <row r="6" spans="1:10" x14ac:dyDescent="0.25">
      <c r="A6" t="s">
        <v>40</v>
      </c>
      <c r="B6" t="s">
        <v>41</v>
      </c>
      <c r="C6" t="s">
        <v>31</v>
      </c>
      <c r="D6" s="11">
        <v>1800</v>
      </c>
      <c r="E6" s="12">
        <v>45701</v>
      </c>
      <c r="F6" s="12">
        <v>46247</v>
      </c>
      <c r="G6" t="s">
        <v>42</v>
      </c>
      <c r="H6" t="s">
        <v>28</v>
      </c>
      <c r="I6" s="13" t="str">
        <f>IF($A6="","",IF((G6="Active"),ROUND(((TODAY()-E6)/30.44),0),""))</f>
        <v/>
      </c>
      <c r="J6" s="14">
        <f>IF($A6="","",IF((G6="Active"),(D6*12),0))</f>
        <v>0</v>
      </c>
    </row>
    <row r="7" spans="1:10" x14ac:dyDescent="0.25">
      <c r="D7" s="11"/>
      <c r="E7" s="12"/>
      <c r="F7" s="12"/>
      <c r="I7" s="13" t="str">
        <f>IF($A7="","",IF((G7="Active"),ROUND(((TODAY()-E7)/30.44),0),""))</f>
        <v/>
      </c>
      <c r="J7" s="14" t="str">
        <f>IF($A7="","",IF((G7="Active"),(D7*12),0))</f>
        <v/>
      </c>
    </row>
    <row r="8" spans="1:10" x14ac:dyDescent="0.25">
      <c r="D8" s="11"/>
      <c r="E8" s="12"/>
      <c r="F8" s="12"/>
      <c r="I8" s="13" t="str">
        <f>IF($A8="","",IF((G8="Active"),ROUND(((TODAY()-E8)/30.44),0),""))</f>
        <v/>
      </c>
      <c r="J8" s="14" t="str">
        <f>IF($A8="","",IF((G8="Active"),(D8*12),0))</f>
        <v/>
      </c>
    </row>
    <row r="9" spans="1:10" x14ac:dyDescent="0.25">
      <c r="D9" s="11"/>
      <c r="E9" s="12"/>
      <c r="F9" s="12"/>
      <c r="I9" s="13" t="str">
        <f>IF($A9="","",IF((G9="Active"),ROUND(((TODAY()-E9)/30.44),0),""))</f>
        <v/>
      </c>
      <c r="J9" s="14" t="str">
        <f>IF($A9="","",IF((G9="Active"),(D9*12),0))</f>
        <v/>
      </c>
    </row>
    <row r="10" spans="1:10" x14ac:dyDescent="0.25">
      <c r="D10" s="11"/>
      <c r="E10" s="12"/>
      <c r="F10" s="12"/>
      <c r="I10" s="13" t="str">
        <f>IF($A10="","",IF((G10="Active"),ROUND(((TODAY()-E10)/30.44),0),""))</f>
        <v/>
      </c>
      <c r="J10" s="14" t="str">
        <f>IF($A10="","",IF((G10="Active"),(D10*12),0))</f>
        <v/>
      </c>
    </row>
    <row r="11" spans="1:10" x14ac:dyDescent="0.25">
      <c r="D11" s="11"/>
      <c r="E11" s="12"/>
      <c r="F11" s="12"/>
      <c r="I11" s="13" t="str">
        <f>IF($A11="","",IF((G11="Active"),ROUND(((TODAY()-E11)/30.44),0),""))</f>
        <v/>
      </c>
      <c r="J11" s="14" t="str">
        <f>IF($A11="","",IF((G11="Active"),(D11*12),0))</f>
        <v/>
      </c>
    </row>
    <row r="12" spans="1:10" x14ac:dyDescent="0.25">
      <c r="D12" s="11"/>
      <c r="E12" s="12"/>
      <c r="F12" s="12"/>
      <c r="I12" s="13" t="str">
        <f>IF($A12="","",IF((G12="Active"),ROUND(((TODAY()-E12)/30.44),0),""))</f>
        <v/>
      </c>
      <c r="J12" s="14" t="str">
        <f>IF($A12="","",IF((G12="Active"),(D12*12),0))</f>
        <v/>
      </c>
    </row>
    <row r="13" spans="1:10" x14ac:dyDescent="0.25">
      <c r="D13" s="11"/>
      <c r="E13" s="12"/>
      <c r="F13" s="12"/>
      <c r="I13" s="13" t="str">
        <f>IF($A13="","",IF((G13="Active"),ROUND(((TODAY()-E13)/30.44),0),""))</f>
        <v/>
      </c>
      <c r="J13" s="14" t="str">
        <f>IF($A13="","",IF((G13="Active"),(D13*12),0))</f>
        <v/>
      </c>
    </row>
    <row r="14" spans="1:10" x14ac:dyDescent="0.25">
      <c r="D14" s="11"/>
      <c r="E14" s="12"/>
      <c r="F14" s="12"/>
      <c r="I14" s="13" t="str">
        <f>IF($A14="","",IF((G14="Active"),ROUND(((TODAY()-E14)/30.44),0),""))</f>
        <v/>
      </c>
      <c r="J14" s="14" t="str">
        <f>IF($A14="","",IF((G14="Active"),(D14*12),0))</f>
        <v/>
      </c>
    </row>
    <row r="15" spans="1:10" x14ac:dyDescent="0.25">
      <c r="D15" s="11"/>
      <c r="E15" s="12"/>
      <c r="F15" s="12"/>
      <c r="I15" s="13" t="str">
        <f>IF($A15="","",IF((G15="Active"),ROUND(((TODAY()-E15)/30.44),0),""))</f>
        <v/>
      </c>
      <c r="J15" s="14" t="str">
        <f>IF($A15="","",IF((G15="Active"),(D15*12),0))</f>
        <v/>
      </c>
    </row>
    <row r="16" spans="1:10" x14ac:dyDescent="0.25">
      <c r="D16" s="11"/>
      <c r="E16" s="12"/>
      <c r="F16" s="12"/>
      <c r="I16" s="13" t="str">
        <f>IF($A16="","",IF((G16="Active"),ROUND(((TODAY()-E16)/30.44),0),""))</f>
        <v/>
      </c>
      <c r="J16" s="14" t="str">
        <f>IF($A16="","",IF((G16="Active"),(D16*12),0))</f>
        <v/>
      </c>
    </row>
    <row r="17" spans="1:10" x14ac:dyDescent="0.25">
      <c r="D17" s="11"/>
      <c r="E17" s="12"/>
      <c r="F17" s="12"/>
      <c r="I17" s="13" t="str">
        <f>IF($A17="","",IF((G17="Active"),ROUND(((TODAY()-E17)/30.44),0),""))</f>
        <v/>
      </c>
      <c r="J17" s="14" t="str">
        <f>IF($A17="","",IF((G17="Active"),(D17*12),0))</f>
        <v/>
      </c>
    </row>
    <row r="18" spans="1:10" x14ac:dyDescent="0.25">
      <c r="D18" s="11"/>
      <c r="E18" s="12"/>
      <c r="F18" s="12"/>
      <c r="I18" s="13" t="str">
        <f>IF($A18="","",IF((G18="Active"),ROUND(((TODAY()-E18)/30.44),0),""))</f>
        <v/>
      </c>
      <c r="J18" s="14" t="str">
        <f>IF($A18="","",IF((G18="Active"),(D18*12),0))</f>
        <v/>
      </c>
    </row>
    <row r="19" spans="1:10" x14ac:dyDescent="0.25">
      <c r="D19" s="11"/>
      <c r="E19" s="12"/>
      <c r="F19" s="12"/>
      <c r="I19" s="13" t="str">
        <f>IF($A19="","",IF((G19="Active"),ROUND(((TODAY()-E19)/30.44),0),""))</f>
        <v/>
      </c>
      <c r="J19" s="14" t="str">
        <f>IF($A19="","",IF((G19="Active"),(D19*12),0))</f>
        <v/>
      </c>
    </row>
    <row r="20" spans="1:10" x14ac:dyDescent="0.25">
      <c r="D20" s="11"/>
      <c r="E20" s="12"/>
      <c r="F20" s="12"/>
      <c r="I20" s="13" t="str">
        <f>IF($A20="","",IF((G20="Active"),ROUND(((TODAY()-E20)/30.44),0),""))</f>
        <v/>
      </c>
      <c r="J20" s="14" t="str">
        <f>IF($A20="","",IF((G20="Active"),(D20*12),0))</f>
        <v/>
      </c>
    </row>
    <row r="21" spans="1:10" x14ac:dyDescent="0.25">
      <c r="D21" s="11"/>
      <c r="E21" s="12"/>
      <c r="F21" s="12"/>
      <c r="I21" s="13" t="str">
        <f>IF($A21="","",IF((G21="Active"),ROUND(((TODAY()-E21)/30.44),0),""))</f>
        <v/>
      </c>
      <c r="J21" s="14" t="str">
        <f>IF($A21="","",IF((G21="Active"),(D21*12),0))</f>
        <v/>
      </c>
    </row>
    <row r="22" spans="1:10" x14ac:dyDescent="0.25">
      <c r="D22" s="11"/>
      <c r="E22" s="12"/>
      <c r="F22" s="12"/>
      <c r="I22" s="13" t="str">
        <f>IF($A22="","",IF((G22="Active"),ROUND(((TODAY()-E22)/30.44),0),""))</f>
        <v/>
      </c>
      <c r="J22" s="14" t="str">
        <f>IF($A22="","",IF((G22="Active"),(D22*12),0))</f>
        <v/>
      </c>
    </row>
    <row r="23" spans="1:10" x14ac:dyDescent="0.25">
      <c r="D23" s="11"/>
      <c r="E23" s="12"/>
      <c r="F23" s="12"/>
      <c r="I23" s="13" t="str">
        <f>IF($A23="","",IF((G23="Active"),ROUND(((TODAY()-E23)/30.44),0),""))</f>
        <v/>
      </c>
      <c r="J23" s="14" t="str">
        <f>IF($A23="","",IF((G23="Active"),(D23*12),0))</f>
        <v/>
      </c>
    </row>
    <row r="24" spans="1:10" x14ac:dyDescent="0.25">
      <c r="D24" s="11"/>
      <c r="E24" s="12"/>
      <c r="F24" s="12"/>
      <c r="I24" s="13" t="str">
        <f>IF($A24="","",IF((G24="Active"),ROUND(((TODAY()-E24)/30.44),0),""))</f>
        <v/>
      </c>
      <c r="J24" s="14" t="str">
        <f>IF($A24="","",IF((G24="Active"),(D24*12),0))</f>
        <v/>
      </c>
    </row>
    <row r="25" spans="1:10" x14ac:dyDescent="0.25">
      <c r="D25" s="11"/>
      <c r="E25" s="12"/>
      <c r="F25" s="12"/>
      <c r="I25" s="13" t="str">
        <f>IF($A25="","",IF((G25="Active"),ROUND(((TODAY()-E25)/30.44),0),""))</f>
        <v/>
      </c>
      <c r="J25" s="14" t="str">
        <f>IF($A25="","",IF((G25="Active"),(D25*12),0))</f>
        <v/>
      </c>
    </row>
    <row r="26" spans="1:10" x14ac:dyDescent="0.25">
      <c r="D26" s="11"/>
      <c r="E26" s="12"/>
      <c r="F26" s="12"/>
      <c r="I26" s="13" t="str">
        <f>IF($A26="","",IF((G26="Active"),ROUND(((TODAY()-E26)/30.44),0),""))</f>
        <v/>
      </c>
      <c r="J26" s="14" t="str">
        <f>IF($A26="","",IF((G26="Active"),(D26*12),0))</f>
        <v/>
      </c>
    </row>
    <row r="27" spans="1:10" x14ac:dyDescent="0.25">
      <c r="D27" s="11"/>
      <c r="E27" s="12"/>
      <c r="F27" s="12"/>
      <c r="I27" s="13" t="str">
        <f>IF($A27="","",IF((G27="Active"),ROUND(((TODAY()-E27)/30.44),0),""))</f>
        <v/>
      </c>
      <c r="J27" s="14" t="str">
        <f>IF($A27="","",IF((G27="Active"),(D27*12),0))</f>
        <v/>
      </c>
    </row>
    <row r="28" spans="1:10" x14ac:dyDescent="0.25">
      <c r="D28" s="11"/>
      <c r="E28" s="12"/>
      <c r="F28" s="12"/>
      <c r="I28" s="13" t="str">
        <f>IF($A28="","",IF((G28="Active"),ROUND(((TODAY()-E28)/30.44),0),""))</f>
        <v/>
      </c>
      <c r="J28" s="14" t="str">
        <f>IF($A28="","",IF((G28="Active"),(D28*12),0))</f>
        <v/>
      </c>
    </row>
    <row r="29" spans="1:10" x14ac:dyDescent="0.25">
      <c r="D29" s="11"/>
      <c r="E29" s="12"/>
      <c r="F29" s="12"/>
      <c r="I29" s="13" t="str">
        <f>IF($A29="","",IF((G29="Active"),ROUND(((TODAY()-E29)/30.44),0),""))</f>
        <v/>
      </c>
      <c r="J29" s="14" t="str">
        <f>IF($A29="","",IF((G29="Active"),(D29*12),0))</f>
        <v/>
      </c>
    </row>
    <row r="30" spans="1:10" x14ac:dyDescent="0.25">
      <c r="D30" s="11"/>
      <c r="E30" s="12"/>
      <c r="F30" s="12"/>
      <c r="I30" s="13" t="str">
        <f>IF($A30="","",IF((G30="Active"),ROUND(((TODAY()-E30)/30.44),0),""))</f>
        <v/>
      </c>
      <c r="J30" s="14" t="str">
        <f>IF($A30="","",IF((G30="Active"),(D30*12),0))</f>
        <v/>
      </c>
    </row>
    <row r="31" spans="1:10" x14ac:dyDescent="0.25">
      <c r="D31" s="11"/>
      <c r="E31" s="12"/>
      <c r="F31" s="12"/>
      <c r="I31" s="13" t="str">
        <f>IF($A31="","",IF((G31="Active"),ROUND(((TODAY()-E31)/30.44),0),""))</f>
        <v/>
      </c>
      <c r="J31" s="14" t="str">
        <f>IF($A31="","",IF((G31="Active"),(D31*12),0))</f>
        <v/>
      </c>
    </row>
    <row r="32" spans="1:10" x14ac:dyDescent="0.25">
      <c r="D32" s="11"/>
      <c r="E32" s="12"/>
      <c r="F32" s="12"/>
      <c r="I32" s="13" t="str">
        <f>IF($A32="","",IF((G32="Active"),ROUND(((TODAY()-E32)/30.44),0),""))</f>
        <v/>
      </c>
      <c r="J32" s="14" t="str">
        <f>IF($A32="","",IF((G32="Active"),(D32*12),0))</f>
        <v/>
      </c>
    </row>
    <row r="33" spans="1:10" x14ac:dyDescent="0.25">
      <c r="D33" s="11"/>
      <c r="E33" s="12"/>
      <c r="F33" s="12"/>
      <c r="I33" s="13" t="str">
        <f>IF($A33="","",IF((G33="Active"),ROUND(((TODAY()-E33)/30.44),0),""))</f>
        <v/>
      </c>
      <c r="J33" s="14" t="str">
        <f>IF($A33="","",IF((G33="Active"),(D33*12),0))</f>
        <v/>
      </c>
    </row>
    <row r="34" spans="1:10" x14ac:dyDescent="0.25">
      <c r="D34" s="11"/>
      <c r="E34" s="12"/>
      <c r="F34" s="12"/>
      <c r="I34" s="13" t="str">
        <f>IF($A34="","",IF((G34="Active"),ROUND(((TODAY()-E34)/30.44),0),""))</f>
        <v/>
      </c>
      <c r="J34" s="14" t="str">
        <f>IF($A34="","",IF((G34="Active"),(D34*12),0))</f>
        <v/>
      </c>
    </row>
    <row r="35" spans="1:10" x14ac:dyDescent="0.25">
      <c r="D35" s="11"/>
      <c r="E35" s="12"/>
      <c r="F35" s="12"/>
      <c r="I35" s="13" t="str">
        <f>IF($A35="","",IF((G35="Active"),ROUND(((TODAY()-E35)/30.44),0),""))</f>
        <v/>
      </c>
      <c r="J35" s="14" t="str">
        <f>IF($A35="","",IF((G35="Active"),(D35*12),0))</f>
        <v/>
      </c>
    </row>
    <row r="36" spans="1:10" x14ac:dyDescent="0.25">
      <c r="D36" s="11"/>
      <c r="E36" s="12"/>
      <c r="F36" s="12"/>
      <c r="I36" s="13" t="str">
        <f>IF($A36="","",IF((G36="Active"),ROUND(((TODAY()-E36)/30.44),0),""))</f>
        <v/>
      </c>
      <c r="J36" s="14" t="str">
        <f>IF($A36="","",IF((G36="Active"),(D36*12),0))</f>
        <v/>
      </c>
    </row>
    <row r="37" spans="1:10" x14ac:dyDescent="0.25">
      <c r="D37" s="11"/>
      <c r="E37" s="12"/>
      <c r="F37" s="12"/>
      <c r="I37" s="13" t="str">
        <f>IF($A37="","",IF((G37="Active"),ROUND(((TODAY()-E37)/30.44),0),""))</f>
        <v/>
      </c>
      <c r="J37" s="14" t="str">
        <f>IF($A37="","",IF((G37="Active"),(D37*12),0))</f>
        <v/>
      </c>
    </row>
    <row r="38" spans="1:10" x14ac:dyDescent="0.25">
      <c r="D38" s="11"/>
      <c r="E38" s="12"/>
      <c r="F38" s="12"/>
      <c r="I38" s="13" t="str">
        <f>IF($A38="","",IF((G38="Active"),ROUND(((TODAY()-E38)/30.44),0),""))</f>
        <v/>
      </c>
      <c r="J38" s="14" t="str">
        <f>IF($A38="","",IF((G38="Active"),(D38*12),0))</f>
        <v/>
      </c>
    </row>
    <row r="39" spans="1:10" x14ac:dyDescent="0.25">
      <c r="D39" s="11"/>
      <c r="E39" s="12"/>
      <c r="F39" s="12"/>
      <c r="I39" s="13" t="str">
        <f>IF($A39="","",IF((G39="Active"),ROUND(((TODAY()-E39)/30.44),0),""))</f>
        <v/>
      </c>
      <c r="J39" s="14" t="str">
        <f>IF($A39="","",IF((G39="Active"),(D39*12),0))</f>
        <v/>
      </c>
    </row>
    <row r="40" spans="1:10" x14ac:dyDescent="0.25">
      <c r="D40" s="11"/>
      <c r="E40" s="12"/>
      <c r="F40" s="12"/>
      <c r="I40" s="13" t="str">
        <f>IF($A40="","",IF((G40="Active"),ROUND(((TODAY()-E40)/30.44),0),""))</f>
        <v/>
      </c>
      <c r="J40" s="14" t="str">
        <f>IF($A40="","",IF((G40="Active"),(D40*12),0))</f>
        <v/>
      </c>
    </row>
    <row r="41" spans="1:10" x14ac:dyDescent="0.25">
      <c r="D41" s="11"/>
      <c r="E41" s="12"/>
      <c r="F41" s="12"/>
      <c r="I41" s="13" t="str">
        <f>IF($A41="","",IF((G41="Active"),ROUND(((TODAY()-E41)/30.44),0),""))</f>
        <v/>
      </c>
      <c r="J41" s="14" t="str">
        <f>IF($A41="","",IF((G41="Active"),(D41*12),0))</f>
        <v/>
      </c>
    </row>
    <row r="42" spans="1:10" x14ac:dyDescent="0.25">
      <c r="D42" s="11"/>
      <c r="E42" s="12"/>
      <c r="F42" s="12"/>
      <c r="I42" s="13" t="str">
        <f>IF($A42="","",IF((G42="Active"),ROUND(((TODAY()-E42)/30.44),0),""))</f>
        <v/>
      </c>
      <c r="J42" s="14" t="str">
        <f>IF($A42="","",IF((G42="Active"),(D42*12),0))</f>
        <v/>
      </c>
    </row>
    <row r="43" spans="1:10" x14ac:dyDescent="0.25">
      <c r="D43" s="11"/>
      <c r="E43" s="12"/>
      <c r="F43" s="12"/>
      <c r="I43" s="13" t="str">
        <f>IF($A43="","",IF((G43="Active"),ROUND(((TODAY()-E43)/30.44),0),""))</f>
        <v/>
      </c>
      <c r="J43" s="14" t="str">
        <f>IF($A43="","",IF((G43="Active"),(D43*12),0))</f>
        <v/>
      </c>
    </row>
    <row r="44" spans="1:10" x14ac:dyDescent="0.25">
      <c r="D44" s="11"/>
      <c r="E44" s="12"/>
      <c r="F44" s="12"/>
      <c r="I44" s="13" t="str">
        <f>IF($A44="","",IF((G44="Active"),ROUND(((TODAY()-E44)/30.44),0),""))</f>
        <v/>
      </c>
      <c r="J44" s="14" t="str">
        <f>IF($A44="","",IF((G44="Active"),(D44*12),0))</f>
        <v/>
      </c>
    </row>
    <row r="45" spans="1:10" x14ac:dyDescent="0.25">
      <c r="D45" s="11"/>
      <c r="E45" s="12"/>
      <c r="F45" s="12"/>
      <c r="I45" s="13" t="str">
        <f>IF($A45="","",IF((G45="Active"),ROUND(((TODAY()-E45)/30.44),0),""))</f>
        <v/>
      </c>
      <c r="J45" s="14" t="str">
        <f>IF($A45="","",IF((G45="Active"),(D45*12),0))</f>
        <v/>
      </c>
    </row>
    <row r="46" spans="1:10" x14ac:dyDescent="0.25">
      <c r="D46" s="11"/>
      <c r="E46" s="12"/>
      <c r="F46" s="12"/>
      <c r="I46" s="13" t="str">
        <f>IF($A46="","",IF((G46="Active"),ROUND(((TODAY()-E46)/30.44),0),""))</f>
        <v/>
      </c>
      <c r="J46" s="14" t="str">
        <f>IF($A46="","",IF((G46="Active"),(D46*12),0))</f>
        <v/>
      </c>
    </row>
    <row r="47" spans="1:10" x14ac:dyDescent="0.25">
      <c r="D47" s="11"/>
      <c r="E47" s="12"/>
      <c r="F47" s="12"/>
      <c r="I47" s="13" t="str">
        <f>IF($A47="","",IF((G47="Active"),ROUND(((TODAY()-E47)/30.44),0),""))</f>
        <v/>
      </c>
      <c r="J47" s="14" t="str">
        <f>IF($A47="","",IF((G47="Active"),(D47*12),0))</f>
        <v/>
      </c>
    </row>
    <row r="48" spans="1:10" x14ac:dyDescent="0.25">
      <c r="D48" s="11"/>
      <c r="E48" s="12"/>
      <c r="F48" s="12"/>
      <c r="I48" s="13" t="str">
        <f>IF($A48="","",IF((G48="Active"),ROUND(((TODAY()-E48)/30.44),0),""))</f>
        <v/>
      </c>
      <c r="J48" s="14" t="str">
        <f>IF($A48="","",IF((G48="Active"),(D48*12),0))</f>
        <v/>
      </c>
    </row>
    <row r="49" spans="1:10" x14ac:dyDescent="0.25">
      <c r="D49" s="11"/>
      <c r="E49" s="12"/>
      <c r="F49" s="12"/>
      <c r="I49" s="13" t="str">
        <f>IF($A49="","",IF((G49="Active"),ROUND(((TODAY()-E49)/30.44),0),""))</f>
        <v/>
      </c>
      <c r="J49" s="14" t="str">
        <f>IF($A49="","",IF((G49="Active"),(D49*12),0))</f>
        <v/>
      </c>
    </row>
    <row r="50" spans="1:10" x14ac:dyDescent="0.25">
      <c r="D50" s="11"/>
      <c r="E50" s="12"/>
      <c r="F50" s="12"/>
      <c r="I50" s="13" t="str">
        <f>IF($A50="","",IF((G50="Active"),ROUND(((TODAY()-E50)/30.44),0),""))</f>
        <v/>
      </c>
      <c r="J50" s="14" t="str">
        <f>IF($A50="","",IF((G50="Active"),(D50*12),0))</f>
        <v/>
      </c>
    </row>
    <row r="51" spans="1:10" x14ac:dyDescent="0.25">
      <c r="D51" s="11"/>
      <c r="E51" s="12"/>
      <c r="F51" s="12"/>
      <c r="I51" s="13" t="str">
        <f>IF($A51="","",IF((G51="Active"),ROUND(((TODAY()-E51)/30.44),0),""))</f>
        <v/>
      </c>
      <c r="J51" s="14" t="str">
        <f>IF($A51="","",IF((G51="Active"),(D51*12),0))</f>
        <v/>
      </c>
    </row>
    <row r="52" spans="1:10" x14ac:dyDescent="0.25">
      <c r="D52" s="11"/>
      <c r="E52" s="12"/>
      <c r="F52" s="12"/>
      <c r="I52" s="13" t="str">
        <f>IF($A52="","",IF((G52="Active"),ROUND(((TODAY()-E52)/30.44),0),""))</f>
        <v/>
      </c>
      <c r="J52" s="14" t="str">
        <f>IF($A52="","",IF((G52="Active"),(D52*12),0))</f>
        <v/>
      </c>
    </row>
    <row r="53" spans="1:10" x14ac:dyDescent="0.25">
      <c r="D53" s="11"/>
      <c r="E53" s="12"/>
      <c r="F53" s="12"/>
      <c r="I53" s="13" t="str">
        <f>IF($A53="","",IF((G53="Active"),ROUND(((TODAY()-E53)/30.44),0),""))</f>
        <v/>
      </c>
      <c r="J53" s="14" t="str">
        <f>IF($A53="","",IF((G53="Active"),(D53*12),0))</f>
        <v/>
      </c>
    </row>
    <row r="54" spans="1:10" x14ac:dyDescent="0.25">
      <c r="D54" s="11"/>
      <c r="E54" s="12"/>
      <c r="F54" s="12"/>
      <c r="I54" s="13" t="str">
        <f>IF($A54="","",IF((G54="Active"),ROUND(((TODAY()-E54)/30.44),0),""))</f>
        <v/>
      </c>
      <c r="J54" s="14" t="str">
        <f>IF($A54="","",IF((G54="Active"),(D54*12),0))</f>
        <v/>
      </c>
    </row>
    <row r="55" spans="1:10" x14ac:dyDescent="0.25">
      <c r="D55" s="11"/>
      <c r="E55" s="12"/>
      <c r="F55" s="12"/>
      <c r="I55" s="13" t="str">
        <f>IF($A55="","",IF((G55="Active"),ROUND(((TODAY()-E55)/30.44),0),""))</f>
        <v/>
      </c>
      <c r="J55" s="14" t="str">
        <f>IF($A55="","",IF((G55="Active"),(D55*12),0))</f>
        <v/>
      </c>
    </row>
    <row r="56" spans="1:10" x14ac:dyDescent="0.25">
      <c r="D56" s="11"/>
      <c r="E56" s="12"/>
      <c r="F56" s="12"/>
      <c r="I56" s="13" t="str">
        <f>IF($A56="","",IF((G56="Active"),ROUND(((TODAY()-E56)/30.44),0),""))</f>
        <v/>
      </c>
      <c r="J56" s="14" t="str">
        <f>IF($A56="","",IF((G56="Active"),(D56*12),0))</f>
        <v/>
      </c>
    </row>
    <row r="57" spans="1:10" x14ac:dyDescent="0.25">
      <c r="D57" s="11"/>
      <c r="E57" s="12"/>
      <c r="F57" s="12"/>
      <c r="I57" s="13" t="str">
        <f>IF($A57="","",IF((G57="Active"),ROUND(((TODAY()-E57)/30.44),0),""))</f>
        <v/>
      </c>
      <c r="J57" s="14" t="str">
        <f>IF($A57="","",IF((G57="Active"),(D57*12),0))</f>
        <v/>
      </c>
    </row>
    <row r="58" spans="1:10" x14ac:dyDescent="0.25">
      <c r="D58" s="11"/>
      <c r="E58" s="12"/>
      <c r="F58" s="12"/>
      <c r="I58" s="13" t="str">
        <f>IF($A58="","",IF((G58="Active"),ROUND(((TODAY()-E58)/30.44),0),""))</f>
        <v/>
      </c>
      <c r="J58" s="14" t="str">
        <f>IF($A58="","",IF((G58="Active"),(D58*12),0))</f>
        <v/>
      </c>
    </row>
    <row r="59" spans="1:10" x14ac:dyDescent="0.25">
      <c r="D59" s="11"/>
      <c r="E59" s="12"/>
      <c r="F59" s="12"/>
      <c r="I59" s="13" t="str">
        <f>IF($A59="","",IF((G59="Active"),ROUND(((TODAY()-E59)/30.44),0),""))</f>
        <v/>
      </c>
      <c r="J59" s="14" t="str">
        <f>IF($A59="","",IF((G59="Active"),(D59*12),0))</f>
        <v/>
      </c>
    </row>
    <row r="60" spans="1:10" x14ac:dyDescent="0.25">
      <c r="D60" s="11"/>
      <c r="E60" s="12"/>
      <c r="F60" s="12"/>
      <c r="I60" s="13" t="str">
        <f>IF($A60="","",IF((G60="Active"),ROUND(((TODAY()-E60)/30.44),0),""))</f>
        <v/>
      </c>
      <c r="J60" s="14" t="str">
        <f>IF($A60="","",IF((G60="Active"),(D60*12),0))</f>
        <v/>
      </c>
    </row>
    <row r="61" spans="1:10" x14ac:dyDescent="0.25">
      <c r="D61" s="11"/>
      <c r="E61" s="12"/>
      <c r="F61" s="12"/>
      <c r="I61" s="13" t="str">
        <f>IF($A61="","",IF((G61="Active"),ROUND(((TODAY()-E61)/30.44),0),""))</f>
        <v/>
      </c>
      <c r="J61" s="14" t="str">
        <f>IF($A61="","",IF((G61="Active"),(D61*12),0))</f>
        <v/>
      </c>
    </row>
    <row r="62" spans="1:10" x14ac:dyDescent="0.25">
      <c r="D62" s="11"/>
      <c r="E62" s="12"/>
      <c r="F62" s="12"/>
      <c r="I62" s="13" t="str">
        <f>IF($A62="","",IF((G62="Active"),ROUND(((TODAY()-E62)/30.44),0),""))</f>
        <v/>
      </c>
      <c r="J62" s="14" t="str">
        <f>IF($A62="","",IF((G62="Active"),(D62*12),0))</f>
        <v/>
      </c>
    </row>
    <row r="63" spans="1:10" x14ac:dyDescent="0.25">
      <c r="D63" s="11"/>
      <c r="E63" s="12"/>
      <c r="F63" s="12"/>
      <c r="I63" s="13" t="str">
        <f>IF($A63="","",IF((G63="Active"),ROUND(((TODAY()-E63)/30.44),0),""))</f>
        <v/>
      </c>
      <c r="J63" s="14" t="str">
        <f>IF($A63="","",IF((G63="Active"),(D63*12),0))</f>
        <v/>
      </c>
    </row>
    <row r="64" spans="1:10" x14ac:dyDescent="0.25">
      <c r="D64" s="11"/>
      <c r="E64" s="12"/>
      <c r="F64" s="12"/>
      <c r="I64" s="13" t="str">
        <f>IF($A64="","",IF((G64="Active"),ROUND(((TODAY()-E64)/30.44),0),""))</f>
        <v/>
      </c>
      <c r="J64" s="14" t="str">
        <f>IF($A64="","",IF((G64="Active"),(D64*12),0))</f>
        <v/>
      </c>
    </row>
    <row r="65" spans="1:10" x14ac:dyDescent="0.25">
      <c r="D65" s="11"/>
      <c r="E65" s="12"/>
      <c r="F65" s="12"/>
      <c r="I65" s="13" t="str">
        <f>IF($A65="","",IF((G65="Active"),ROUND(((TODAY()-E65)/30.44),0),""))</f>
        <v/>
      </c>
      <c r="J65" s="14" t="str">
        <f>IF($A65="","",IF((G65="Active"),(D65*12),0))</f>
        <v/>
      </c>
    </row>
    <row r="66" spans="1:10" x14ac:dyDescent="0.25">
      <c r="D66" s="11"/>
      <c r="E66" s="12"/>
      <c r="F66" s="12"/>
      <c r="I66" s="13" t="str">
        <f>IF($A66="","",IF((G66="Active"),ROUND(((TODAY()-E66)/30.44),0),""))</f>
        <v/>
      </c>
      <c r="J66" s="14" t="str">
        <f>IF($A66="","",IF((G66="Active"),(D66*12),0))</f>
        <v/>
      </c>
    </row>
    <row r="67" spans="1:10" x14ac:dyDescent="0.25">
      <c r="D67" s="11"/>
      <c r="E67" s="12"/>
      <c r="F67" s="12"/>
      <c r="I67" s="13" t="str">
        <f>IF($A67="","",IF((G67="Active"),ROUND(((TODAY()-E67)/30.44),0),""))</f>
        <v/>
      </c>
      <c r="J67" s="14" t="str">
        <f>IF($A67="","",IF((G67="Active"),(D67*12),0))</f>
        <v/>
      </c>
    </row>
    <row r="68" spans="1:10" x14ac:dyDescent="0.25">
      <c r="D68" s="11"/>
      <c r="E68" s="12"/>
      <c r="F68" s="12"/>
      <c r="I68" s="13" t="str">
        <f>IF($A68="","",IF((G68="Active"),ROUND(((TODAY()-E68)/30.44),0),""))</f>
        <v/>
      </c>
      <c r="J68" s="14" t="str">
        <f>IF($A68="","",IF((G68="Active"),(D68*12),0))</f>
        <v/>
      </c>
    </row>
    <row r="69" spans="1:10" x14ac:dyDescent="0.25">
      <c r="D69" s="11"/>
      <c r="E69" s="12"/>
      <c r="F69" s="12"/>
      <c r="I69" s="13" t="str">
        <f>IF($A69="","",IF((G69="Active"),ROUND(((TODAY()-E69)/30.44),0),""))</f>
        <v/>
      </c>
      <c r="J69" s="14" t="str">
        <f>IF($A69="","",IF((G69="Active"),(D69*12),0))</f>
        <v/>
      </c>
    </row>
    <row r="70" spans="1:10" x14ac:dyDescent="0.25">
      <c r="D70" s="11"/>
      <c r="E70" s="12"/>
      <c r="F70" s="12"/>
      <c r="I70" s="13" t="str">
        <f>IF($A70="","",IF((G70="Active"),ROUND(((TODAY()-E70)/30.44),0),""))</f>
        <v/>
      </c>
      <c r="J70" s="14" t="str">
        <f>IF($A70="","",IF((G70="Active"),(D70*12),0))</f>
        <v/>
      </c>
    </row>
    <row r="71" spans="1:10" x14ac:dyDescent="0.25">
      <c r="D71" s="11"/>
      <c r="E71" s="12"/>
      <c r="F71" s="12"/>
      <c r="I71" s="13" t="str">
        <f>IF($A71="","",IF((G71="Active"),ROUND(((TODAY()-E71)/30.44),0),""))</f>
        <v/>
      </c>
      <c r="J71" s="14" t="str">
        <f>IF($A71="","",IF((G71="Active"),(D71*12),0))</f>
        <v/>
      </c>
    </row>
    <row r="72" spans="1:10" x14ac:dyDescent="0.25">
      <c r="D72" s="11"/>
      <c r="E72" s="12"/>
      <c r="F72" s="12"/>
      <c r="I72" s="13" t="str">
        <f>IF($A72="","",IF((G72="Active"),ROUND(((TODAY()-E72)/30.44),0),""))</f>
        <v/>
      </c>
      <c r="J72" s="14" t="str">
        <f>IF($A72="","",IF((G72="Active"),(D72*12),0))</f>
        <v/>
      </c>
    </row>
    <row r="73" spans="1:10" x14ac:dyDescent="0.25">
      <c r="D73" s="11"/>
      <c r="E73" s="12"/>
      <c r="F73" s="12"/>
      <c r="I73" s="13" t="str">
        <f>IF($A73="","",IF((G73="Active"),ROUND(((TODAY()-E73)/30.44),0),""))</f>
        <v/>
      </c>
      <c r="J73" s="14" t="str">
        <f>IF($A73="","",IF((G73="Active"),(D73*12),0))</f>
        <v/>
      </c>
    </row>
    <row r="74" spans="1:10" x14ac:dyDescent="0.25">
      <c r="D74" s="11"/>
      <c r="E74" s="12"/>
      <c r="F74" s="12"/>
      <c r="I74" s="13" t="str">
        <f>IF($A74="","",IF((G74="Active"),ROUND(((TODAY()-E74)/30.44),0),""))</f>
        <v/>
      </c>
      <c r="J74" s="14" t="str">
        <f>IF($A74="","",IF((G74="Active"),(D74*12),0))</f>
        <v/>
      </c>
    </row>
    <row r="75" spans="1:10" x14ac:dyDescent="0.25">
      <c r="D75" s="11"/>
      <c r="E75" s="12"/>
      <c r="F75" s="12"/>
      <c r="I75" s="13" t="str">
        <f>IF($A75="","",IF((G75="Active"),ROUND(((TODAY()-E75)/30.44),0),""))</f>
        <v/>
      </c>
      <c r="J75" s="14" t="str">
        <f>IF($A75="","",IF((G75="Active"),(D75*12),0))</f>
        <v/>
      </c>
    </row>
    <row r="76" spans="1:10" x14ac:dyDescent="0.25">
      <c r="D76" s="11"/>
      <c r="E76" s="12"/>
      <c r="F76" s="12"/>
      <c r="I76" s="13" t="str">
        <f>IF($A76="","",IF((G76="Active"),ROUND(((TODAY()-E76)/30.44),0),""))</f>
        <v/>
      </c>
      <c r="J76" s="14" t="str">
        <f>IF($A76="","",IF((G76="Active"),(D76*12),0))</f>
        <v/>
      </c>
    </row>
    <row r="77" spans="1:10" x14ac:dyDescent="0.25">
      <c r="D77" s="11"/>
      <c r="E77" s="12"/>
      <c r="F77" s="12"/>
      <c r="I77" s="13" t="str">
        <f>IF($A77="","",IF((G77="Active"),ROUND(((TODAY()-E77)/30.44),0),""))</f>
        <v/>
      </c>
      <c r="J77" s="14" t="str">
        <f>IF($A77="","",IF((G77="Active"),(D77*12),0))</f>
        <v/>
      </c>
    </row>
    <row r="78" spans="1:10" x14ac:dyDescent="0.25">
      <c r="D78" s="11"/>
      <c r="E78" s="12"/>
      <c r="F78" s="12"/>
      <c r="I78" s="13" t="str">
        <f>IF($A78="","",IF((G78="Active"),ROUND(((TODAY()-E78)/30.44),0),""))</f>
        <v/>
      </c>
      <c r="J78" s="14" t="str">
        <f>IF($A78="","",IF((G78="Active"),(D78*12),0))</f>
        <v/>
      </c>
    </row>
    <row r="79" spans="1:10" x14ac:dyDescent="0.25">
      <c r="D79" s="11"/>
      <c r="E79" s="12"/>
      <c r="F79" s="12"/>
      <c r="I79" s="13" t="str">
        <f>IF($A79="","",IF((G79="Active"),ROUND(((TODAY()-E79)/30.44),0),""))</f>
        <v/>
      </c>
      <c r="J79" s="14" t="str">
        <f>IF($A79="","",IF((G79="Active"),(D79*12),0))</f>
        <v/>
      </c>
    </row>
    <row r="80" spans="1:10" x14ac:dyDescent="0.25">
      <c r="D80" s="11"/>
      <c r="E80" s="12"/>
      <c r="F80" s="12"/>
      <c r="I80" s="13" t="str">
        <f>IF($A80="","",IF((G80="Active"),ROUND(((TODAY()-E80)/30.44),0),""))</f>
        <v/>
      </c>
      <c r="J80" s="14" t="str">
        <f>IF($A80="","",IF((G80="Active"),(D80*12),0))</f>
        <v/>
      </c>
    </row>
    <row r="81" spans="1:10" x14ac:dyDescent="0.25">
      <c r="D81" s="11"/>
      <c r="E81" s="12"/>
      <c r="F81" s="12"/>
      <c r="I81" s="13" t="str">
        <f>IF($A81="","",IF((G81="Active"),ROUND(((TODAY()-E81)/30.44),0),""))</f>
        <v/>
      </c>
      <c r="J81" s="14" t="str">
        <f>IF($A81="","",IF((G81="Active"),(D81*12),0))</f>
        <v/>
      </c>
    </row>
    <row r="82" spans="1:10" x14ac:dyDescent="0.25">
      <c r="D82" s="11"/>
      <c r="E82" s="12"/>
      <c r="F82" s="12"/>
      <c r="I82" s="13" t="str">
        <f>IF($A82="","",IF((G82="Active"),ROUND(((TODAY()-E82)/30.44),0),""))</f>
        <v/>
      </c>
      <c r="J82" s="14" t="str">
        <f>IF($A82="","",IF((G82="Active"),(D82*12),0))</f>
        <v/>
      </c>
    </row>
    <row r="83" spans="1:10" x14ac:dyDescent="0.25">
      <c r="D83" s="11"/>
      <c r="E83" s="12"/>
      <c r="F83" s="12"/>
      <c r="I83" s="13" t="str">
        <f>IF($A83="","",IF((G83="Active"),ROUND(((TODAY()-E83)/30.44),0),""))</f>
        <v/>
      </c>
      <c r="J83" s="14" t="str">
        <f>IF($A83="","",IF((G83="Active"),(D83*12),0))</f>
        <v/>
      </c>
    </row>
    <row r="84" spans="1:10" x14ac:dyDescent="0.25">
      <c r="D84" s="11"/>
      <c r="E84" s="12"/>
      <c r="F84" s="12"/>
      <c r="I84" s="13" t="str">
        <f>IF($A84="","",IF((G84="Active"),ROUND(((TODAY()-E84)/30.44),0),""))</f>
        <v/>
      </c>
      <c r="J84" s="14" t="str">
        <f>IF($A84="","",IF((G84="Active"),(D84*12),0))</f>
        <v/>
      </c>
    </row>
    <row r="85" spans="1:10" x14ac:dyDescent="0.25">
      <c r="D85" s="11"/>
      <c r="E85" s="12"/>
      <c r="F85" s="12"/>
      <c r="I85" s="13" t="str">
        <f>IF($A85="","",IF((G85="Active"),ROUND(((TODAY()-E85)/30.44),0),""))</f>
        <v/>
      </c>
      <c r="J85" s="14" t="str">
        <f>IF($A85="","",IF((G85="Active"),(D85*12),0))</f>
        <v/>
      </c>
    </row>
    <row r="86" spans="1:10" x14ac:dyDescent="0.25">
      <c r="D86" s="11"/>
      <c r="E86" s="12"/>
      <c r="F86" s="12"/>
      <c r="I86" s="13" t="str">
        <f>IF($A86="","",IF((G86="Active"),ROUND(((TODAY()-E86)/30.44),0),""))</f>
        <v/>
      </c>
      <c r="J86" s="14" t="str">
        <f>IF($A86="","",IF((G86="Active"),(D86*12),0))</f>
        <v/>
      </c>
    </row>
    <row r="87" spans="1:10" x14ac:dyDescent="0.25">
      <c r="D87" s="11"/>
      <c r="E87" s="12"/>
      <c r="F87" s="12"/>
      <c r="I87" s="13" t="str">
        <f>IF($A87="","",IF((G87="Active"),ROUND(((TODAY()-E87)/30.44),0),""))</f>
        <v/>
      </c>
      <c r="J87" s="14" t="str">
        <f>IF($A87="","",IF((G87="Active"),(D87*12),0))</f>
        <v/>
      </c>
    </row>
    <row r="88" spans="1:10" x14ac:dyDescent="0.25">
      <c r="D88" s="11"/>
      <c r="E88" s="12"/>
      <c r="F88" s="12"/>
      <c r="I88" s="13" t="str">
        <f>IF($A88="","",IF((G88="Active"),ROUND(((TODAY()-E88)/30.44),0),""))</f>
        <v/>
      </c>
      <c r="J88" s="14" t="str">
        <f>IF($A88="","",IF((G88="Active"),(D88*12),0))</f>
        <v/>
      </c>
    </row>
    <row r="89" spans="1:10" x14ac:dyDescent="0.25">
      <c r="D89" s="11"/>
      <c r="E89" s="12"/>
      <c r="F89" s="12"/>
      <c r="I89" s="13" t="str">
        <f>IF($A89="","",IF((G89="Active"),ROUND(((TODAY()-E89)/30.44),0),""))</f>
        <v/>
      </c>
      <c r="J89" s="14" t="str">
        <f>IF($A89="","",IF((G89="Active"),(D89*12),0))</f>
        <v/>
      </c>
    </row>
    <row r="90" spans="1:10" x14ac:dyDescent="0.25">
      <c r="D90" s="11"/>
      <c r="E90" s="12"/>
      <c r="F90" s="12"/>
      <c r="I90" s="13" t="str">
        <f>IF($A90="","",IF((G90="Active"),ROUND(((TODAY()-E90)/30.44),0),""))</f>
        <v/>
      </c>
      <c r="J90" s="14" t="str">
        <f>IF($A90="","",IF((G90="Active"),(D90*12),0))</f>
        <v/>
      </c>
    </row>
    <row r="91" spans="1:10" x14ac:dyDescent="0.25">
      <c r="D91" s="11"/>
      <c r="E91" s="12"/>
      <c r="F91" s="12"/>
      <c r="I91" s="13" t="str">
        <f>IF($A91="","",IF((G91="Active"),ROUND(((TODAY()-E91)/30.44),0),""))</f>
        <v/>
      </c>
      <c r="J91" s="14" t="str">
        <f>IF($A91="","",IF((G91="Active"),(D91*12),0))</f>
        <v/>
      </c>
    </row>
    <row r="92" spans="1:10" x14ac:dyDescent="0.25">
      <c r="D92" s="11"/>
      <c r="E92" s="12"/>
      <c r="F92" s="12"/>
      <c r="I92" s="13" t="str">
        <f>IF($A92="","",IF((G92="Active"),ROUND(((TODAY()-E92)/30.44),0),""))</f>
        <v/>
      </c>
      <c r="J92" s="14" t="str">
        <f>IF($A92="","",IF((G92="Active"),(D92*12),0))</f>
        <v/>
      </c>
    </row>
    <row r="93" spans="1:10" x14ac:dyDescent="0.25">
      <c r="D93" s="11"/>
      <c r="E93" s="12"/>
      <c r="F93" s="12"/>
      <c r="I93" s="13" t="str">
        <f>IF($A93="","",IF((G93="Active"),ROUND(((TODAY()-E93)/30.44),0),""))</f>
        <v/>
      </c>
      <c r="J93" s="14" t="str">
        <f>IF($A93="","",IF((G93="Active"),(D93*12),0))</f>
        <v/>
      </c>
    </row>
    <row r="94" spans="1:10" x14ac:dyDescent="0.25">
      <c r="D94" s="11"/>
      <c r="E94" s="12"/>
      <c r="F94" s="12"/>
      <c r="I94" s="13" t="str">
        <f>IF($A94="","",IF((G94="Active"),ROUND(((TODAY()-E94)/30.44),0),""))</f>
        <v/>
      </c>
      <c r="J94" s="14" t="str">
        <f>IF($A94="","",IF((G94="Active"),(D94*12),0))</f>
        <v/>
      </c>
    </row>
    <row r="95" spans="1:10" x14ac:dyDescent="0.25">
      <c r="D95" s="11"/>
      <c r="E95" s="12"/>
      <c r="F95" s="12"/>
      <c r="I95" s="13" t="str">
        <f>IF($A95="","",IF((G95="Active"),ROUND(((TODAY()-E95)/30.44),0),""))</f>
        <v/>
      </c>
      <c r="J95" s="14" t="str">
        <f>IF($A95="","",IF((G95="Active"),(D95*12),0))</f>
        <v/>
      </c>
    </row>
    <row r="96" spans="1:10" x14ac:dyDescent="0.25">
      <c r="D96" s="11"/>
      <c r="E96" s="12"/>
      <c r="F96" s="12"/>
      <c r="I96" s="13" t="str">
        <f>IF($A96="","",IF((G96="Active"),ROUND(((TODAY()-E96)/30.44),0),""))</f>
        <v/>
      </c>
      <c r="J96" s="14" t="str">
        <f>IF($A96="","",IF((G96="Active"),(D96*12),0))</f>
        <v/>
      </c>
    </row>
    <row r="97" spans="1:10" x14ac:dyDescent="0.25">
      <c r="D97" s="11"/>
      <c r="E97" s="12"/>
      <c r="F97" s="12"/>
      <c r="I97" s="13" t="str">
        <f>IF($A97="","",IF((G97="Active"),ROUND(((TODAY()-E97)/30.44),0),""))</f>
        <v/>
      </c>
      <c r="J97" s="14" t="str">
        <f>IF($A97="","",IF((G97="Active"),(D97*12),0))</f>
        <v/>
      </c>
    </row>
    <row r="98" spans="1:10" x14ac:dyDescent="0.25">
      <c r="D98" s="11"/>
      <c r="E98" s="12"/>
      <c r="F98" s="12"/>
      <c r="I98" s="13" t="str">
        <f>IF($A98="","",IF((G98="Active"),ROUND(((TODAY()-E98)/30.44),0),""))</f>
        <v/>
      </c>
      <c r="J98" s="14" t="str">
        <f>IF($A98="","",IF((G98="Active"),(D98*12),0))</f>
        <v/>
      </c>
    </row>
    <row r="99" spans="1:10" x14ac:dyDescent="0.25">
      <c r="D99" s="11"/>
      <c r="E99" s="12"/>
      <c r="F99" s="12"/>
      <c r="I99" s="13" t="str">
        <f>IF($A99="","",IF((G99="Active"),ROUND(((TODAY()-E99)/30.44),0),""))</f>
        <v/>
      </c>
      <c r="J99" s="14" t="str">
        <f>IF($A99="","",IF((G99="Active"),(D99*12),0))</f>
        <v/>
      </c>
    </row>
    <row r="100" spans="1:10" x14ac:dyDescent="0.25">
      <c r="D100" s="11"/>
      <c r="E100" s="12"/>
      <c r="F100" s="12"/>
      <c r="I100" s="13" t="str">
        <f>IF($A100="","",IF((G100="Active"),ROUND(((TODAY()-E100)/30.44),0),""))</f>
        <v/>
      </c>
      <c r="J100" s="14" t="str">
        <f>IF($A100="","",IF((G100="Active"),(D100*12),0))</f>
        <v/>
      </c>
    </row>
    <row r="101" spans="1:10" x14ac:dyDescent="0.25">
      <c r="D101" s="11"/>
      <c r="E101" s="12"/>
      <c r="F101" s="12"/>
      <c r="I101" s="13" t="str">
        <f>IF($A101="","",IF((G101="Active"),ROUND(((TODAY()-E101)/30.44),0),""))</f>
        <v/>
      </c>
      <c r="J101" s="14" t="str">
        <f>IF($A101="","",IF((G101="Active"),(D101*12),0))</f>
        <v/>
      </c>
    </row>
    <row r="102" spans="1:10" x14ac:dyDescent="0.25">
      <c r="D102" s="11"/>
      <c r="E102" s="12"/>
      <c r="F102" s="12"/>
      <c r="I102" s="13" t="str">
        <f>IF($A102="","",IF((G102="Active"),ROUND(((TODAY()-E102)/30.44),0),""))</f>
        <v/>
      </c>
      <c r="J102" s="14" t="str">
        <f>IF($A102="","",IF((G102="Active"),(D102*12),0))</f>
        <v/>
      </c>
    </row>
    <row r="103" spans="1:10" x14ac:dyDescent="0.25">
      <c r="D103" s="11"/>
      <c r="E103" s="12"/>
      <c r="F103" s="12"/>
      <c r="I103" s="13" t="str">
        <f>IF($A103="","",IF((G103="Active"),ROUND(((TODAY()-E103)/30.44),0),""))</f>
        <v/>
      </c>
      <c r="J103" s="14" t="str">
        <f>IF($A103="","",IF((G103="Active"),(D103*12),0))</f>
        <v/>
      </c>
    </row>
    <row r="104" spans="1:10" x14ac:dyDescent="0.25">
      <c r="D104" s="11"/>
      <c r="E104" s="12"/>
      <c r="F104" s="12"/>
      <c r="I104" s="13" t="str">
        <f>IF($A104="","",IF((G104="Active"),ROUND(((TODAY()-E104)/30.44),0),""))</f>
        <v/>
      </c>
      <c r="J104" s="14" t="str">
        <f>IF($A104="","",IF((G104="Active"),(D104*12),0))</f>
        <v/>
      </c>
    </row>
    <row r="105" spans="1:10" x14ac:dyDescent="0.25">
      <c r="D105" s="11"/>
      <c r="E105" s="12"/>
      <c r="F105" s="12"/>
      <c r="I105" s="13" t="str">
        <f>IF($A105="","",IF((G105="Active"),ROUND(((TODAY()-E105)/30.44),0),""))</f>
        <v/>
      </c>
      <c r="J105" s="14" t="str">
        <f>IF($A105="","",IF((G105="Active"),(D105*12),0))</f>
        <v/>
      </c>
    </row>
    <row r="106" spans="1:10" x14ac:dyDescent="0.25">
      <c r="D106" s="11"/>
      <c r="E106" s="12"/>
      <c r="F106" s="12"/>
      <c r="I106" s="13" t="str">
        <f>IF($A106="","",IF((G106="Active"),ROUND(((TODAY()-E106)/30.44),0),""))</f>
        <v/>
      </c>
      <c r="J106" s="14" t="str">
        <f>IF($A106="","",IF((G106="Active"),(D106*12),0))</f>
        <v/>
      </c>
    </row>
    <row r="107" spans="1:10" x14ac:dyDescent="0.25">
      <c r="D107" s="11"/>
      <c r="E107" s="12"/>
      <c r="F107" s="12"/>
      <c r="I107" s="13" t="str">
        <f>IF($A107="","",IF((G107="Active"),ROUND(((TODAY()-E107)/30.44),0),""))</f>
        <v/>
      </c>
      <c r="J107" s="14" t="str">
        <f>IF($A107="","",IF((G107="Active"),(D107*12),0))</f>
        <v/>
      </c>
    </row>
    <row r="108" spans="1:10" x14ac:dyDescent="0.25">
      <c r="D108" s="11"/>
      <c r="E108" s="12"/>
      <c r="F108" s="12"/>
      <c r="I108" s="13" t="str">
        <f>IF($A108="","",IF((G108="Active"),ROUND(((TODAY()-E108)/30.44),0),""))</f>
        <v/>
      </c>
      <c r="J108" s="14" t="str">
        <f>IF($A108="","",IF((G108="Active"),(D108*12),0))</f>
        <v/>
      </c>
    </row>
    <row r="109" spans="1:10" x14ac:dyDescent="0.25">
      <c r="D109" s="11"/>
      <c r="E109" s="12"/>
      <c r="F109" s="12"/>
      <c r="I109" s="13" t="str">
        <f>IF($A109="","",IF((G109="Active"),ROUND(((TODAY()-E109)/30.44),0),""))</f>
        <v/>
      </c>
      <c r="J109" s="14" t="str">
        <f>IF($A109="","",IF((G109="Active"),(D109*12),0))</f>
        <v/>
      </c>
    </row>
    <row r="110" spans="1:10" x14ac:dyDescent="0.25">
      <c r="D110" s="11"/>
      <c r="E110" s="12"/>
      <c r="F110" s="12"/>
      <c r="I110" s="13" t="str">
        <f>IF($A110="","",IF((G110="Active"),ROUND(((TODAY()-E110)/30.44),0),""))</f>
        <v/>
      </c>
      <c r="J110" s="14" t="str">
        <f>IF($A110="","",IF((G110="Active"),(D110*12),0))</f>
        <v/>
      </c>
    </row>
    <row r="111" spans="1:10" x14ac:dyDescent="0.25">
      <c r="D111" s="11"/>
      <c r="E111" s="12"/>
      <c r="F111" s="12"/>
      <c r="I111" s="13" t="str">
        <f>IF($A111="","",IF((G111="Active"),ROUND(((TODAY()-E111)/30.44),0),""))</f>
        <v/>
      </c>
      <c r="J111" s="14" t="str">
        <f>IF($A111="","",IF((G111="Active"),(D111*12),0))</f>
        <v/>
      </c>
    </row>
    <row r="112" spans="1:10" x14ac:dyDescent="0.25">
      <c r="D112" s="11"/>
      <c r="E112" s="12"/>
      <c r="F112" s="12"/>
      <c r="I112" s="13" t="str">
        <f>IF($A112="","",IF((G112="Active"),ROUND(((TODAY()-E112)/30.44),0),""))</f>
        <v/>
      </c>
      <c r="J112" s="14" t="str">
        <f>IF($A112="","",IF((G112="Active"),(D112*12),0))</f>
        <v/>
      </c>
    </row>
    <row r="113" spans="1:10" x14ac:dyDescent="0.25">
      <c r="D113" s="11"/>
      <c r="E113" s="12"/>
      <c r="F113" s="12"/>
      <c r="I113" s="13" t="str">
        <f>IF($A113="","",IF((G113="Active"),ROUND(((TODAY()-E113)/30.44),0),""))</f>
        <v/>
      </c>
      <c r="J113" s="14" t="str">
        <f>IF($A113="","",IF((G113="Active"),(D113*12),0))</f>
        <v/>
      </c>
    </row>
    <row r="114" spans="1:10" x14ac:dyDescent="0.25">
      <c r="D114" s="11"/>
      <c r="E114" s="12"/>
      <c r="F114" s="12"/>
      <c r="I114" s="13" t="str">
        <f>IF($A114="","",IF((G114="Active"),ROUND(((TODAY()-E114)/30.44),0),""))</f>
        <v/>
      </c>
      <c r="J114" s="14" t="str">
        <f>IF($A114="","",IF((G114="Active"),(D114*12),0))</f>
        <v/>
      </c>
    </row>
    <row r="115" spans="1:10" x14ac:dyDescent="0.25">
      <c r="D115" s="11"/>
      <c r="E115" s="12"/>
      <c r="F115" s="12"/>
      <c r="I115" s="13" t="str">
        <f>IF($A115="","",IF((G115="Active"),ROUND(((TODAY()-E115)/30.44),0),""))</f>
        <v/>
      </c>
      <c r="J115" s="14" t="str">
        <f>IF($A115="","",IF((G115="Active"),(D115*12),0))</f>
        <v/>
      </c>
    </row>
    <row r="116" spans="1:10" x14ac:dyDescent="0.25">
      <c r="D116" s="11"/>
      <c r="E116" s="12"/>
      <c r="F116" s="12"/>
      <c r="I116" s="13" t="str">
        <f>IF($A116="","",IF((G116="Active"),ROUND(((TODAY()-E116)/30.44),0),""))</f>
        <v/>
      </c>
      <c r="J116" s="14" t="str">
        <f>IF($A116="","",IF((G116="Active"),(D116*12),0))</f>
        <v/>
      </c>
    </row>
    <row r="117" spans="1:10" x14ac:dyDescent="0.25">
      <c r="D117" s="11"/>
      <c r="E117" s="12"/>
      <c r="F117" s="12"/>
      <c r="I117" s="13" t="str">
        <f>IF($A117="","",IF((G117="Active"),ROUND(((TODAY()-E117)/30.44),0),""))</f>
        <v/>
      </c>
      <c r="J117" s="14" t="str">
        <f>IF($A117="","",IF((G117="Active"),(D117*12),0))</f>
        <v/>
      </c>
    </row>
    <row r="118" spans="1:10" x14ac:dyDescent="0.25">
      <c r="D118" s="11"/>
      <c r="E118" s="12"/>
      <c r="F118" s="12"/>
      <c r="I118" s="13" t="str">
        <f>IF($A118="","",IF((G118="Active"),ROUND(((TODAY()-E118)/30.44),0),""))</f>
        <v/>
      </c>
      <c r="J118" s="14" t="str">
        <f>IF($A118="","",IF((G118="Active"),(D118*12),0))</f>
        <v/>
      </c>
    </row>
    <row r="119" spans="1:10" x14ac:dyDescent="0.25">
      <c r="D119" s="11"/>
      <c r="E119" s="12"/>
      <c r="F119" s="12"/>
      <c r="I119" s="13" t="str">
        <f>IF($A119="","",IF((G119="Active"),ROUND(((TODAY()-E119)/30.44),0),""))</f>
        <v/>
      </c>
      <c r="J119" s="14" t="str">
        <f>IF($A119="","",IF((G119="Active"),(D119*12),0))</f>
        <v/>
      </c>
    </row>
    <row r="120" spans="1:10" x14ac:dyDescent="0.25">
      <c r="D120" s="11"/>
      <c r="E120" s="12"/>
      <c r="F120" s="12"/>
      <c r="I120" s="13" t="str">
        <f>IF($A120="","",IF((G120="Active"),ROUND(((TODAY()-E120)/30.44),0),""))</f>
        <v/>
      </c>
      <c r="J120" s="14" t="str">
        <f>IF($A120="","",IF((G120="Active"),(D120*12),0))</f>
        <v/>
      </c>
    </row>
    <row r="121" spans="1:10" x14ac:dyDescent="0.25">
      <c r="D121" s="11"/>
      <c r="E121" s="12"/>
      <c r="F121" s="12"/>
      <c r="I121" s="13" t="str">
        <f>IF($A121="","",IF((G121="Active"),ROUND(((TODAY()-E121)/30.44),0),""))</f>
        <v/>
      </c>
      <c r="J121" s="14" t="str">
        <f>IF($A121="","",IF((G121="Active"),(D121*12),0))</f>
        <v/>
      </c>
    </row>
    <row r="122" spans="1:10" x14ac:dyDescent="0.25">
      <c r="D122" s="11"/>
      <c r="E122" s="12"/>
      <c r="F122" s="12"/>
      <c r="I122" s="13" t="str">
        <f>IF($A122="","",IF((G122="Active"),ROUND(((TODAY()-E122)/30.44),0),""))</f>
        <v/>
      </c>
      <c r="J122" s="14" t="str">
        <f>IF($A122="","",IF((G122="Active"),(D122*12),0))</f>
        <v/>
      </c>
    </row>
    <row r="123" spans="1:10" x14ac:dyDescent="0.25">
      <c r="D123" s="11"/>
      <c r="E123" s="12"/>
      <c r="F123" s="12"/>
      <c r="I123" s="13" t="str">
        <f>IF($A123="","",IF((G123="Active"),ROUND(((TODAY()-E123)/30.44),0),""))</f>
        <v/>
      </c>
      <c r="J123" s="14" t="str">
        <f>IF($A123="","",IF((G123="Active"),(D123*12),0))</f>
        <v/>
      </c>
    </row>
    <row r="124" spans="1:10" x14ac:dyDescent="0.25">
      <c r="D124" s="11"/>
      <c r="E124" s="12"/>
      <c r="F124" s="12"/>
      <c r="I124" s="13" t="str">
        <f>IF($A124="","",IF((G124="Active"),ROUND(((TODAY()-E124)/30.44),0),""))</f>
        <v/>
      </c>
      <c r="J124" s="14" t="str">
        <f>IF($A124="","",IF((G124="Active"),(D124*12),0))</f>
        <v/>
      </c>
    </row>
    <row r="125" spans="1:10" x14ac:dyDescent="0.25">
      <c r="D125" s="11"/>
      <c r="E125" s="12"/>
      <c r="F125" s="12"/>
      <c r="I125" s="13" t="str">
        <f>IF($A125="","",IF((G125="Active"),ROUND(((TODAY()-E125)/30.44),0),""))</f>
        <v/>
      </c>
      <c r="J125" s="14" t="str">
        <f>IF($A125="","",IF((G125="Active"),(D125*12),0))</f>
        <v/>
      </c>
    </row>
    <row r="126" spans="1:10" x14ac:dyDescent="0.25">
      <c r="D126" s="11"/>
      <c r="E126" s="12"/>
      <c r="F126" s="12"/>
      <c r="I126" s="13" t="str">
        <f>IF($A126="","",IF((G126="Active"),ROUND(((TODAY()-E126)/30.44),0),""))</f>
        <v/>
      </c>
      <c r="J126" s="14" t="str">
        <f>IF($A126="","",IF((G126="Active"),(D126*12),0))</f>
        <v/>
      </c>
    </row>
    <row r="127" spans="1:10" x14ac:dyDescent="0.25">
      <c r="D127" s="11"/>
      <c r="E127" s="12"/>
      <c r="F127" s="12"/>
      <c r="I127" s="13" t="str">
        <f>IF($A127="","",IF((G127="Active"),ROUND(((TODAY()-E127)/30.44),0),""))</f>
        <v/>
      </c>
      <c r="J127" s="14" t="str">
        <f>IF($A127="","",IF((G127="Active"),(D127*12),0))</f>
        <v/>
      </c>
    </row>
    <row r="128" spans="1:10" x14ac:dyDescent="0.25">
      <c r="D128" s="11"/>
      <c r="E128" s="12"/>
      <c r="F128" s="12"/>
      <c r="I128" s="13" t="str">
        <f>IF($A128="","",IF((G128="Active"),ROUND(((TODAY()-E128)/30.44),0),""))</f>
        <v/>
      </c>
      <c r="J128" s="14" t="str">
        <f>IF($A128="","",IF((G128="Active"),(D128*12),0))</f>
        <v/>
      </c>
    </row>
    <row r="129" spans="1:10" x14ac:dyDescent="0.25">
      <c r="D129" s="11"/>
      <c r="E129" s="12"/>
      <c r="F129" s="12"/>
      <c r="I129" s="13" t="str">
        <f>IF($A129="","",IF((G129="Active"),ROUND(((TODAY()-E129)/30.44),0),""))</f>
        <v/>
      </c>
      <c r="J129" s="14" t="str">
        <f>IF($A129="","",IF((G129="Active"),(D129*12),0))</f>
        <v/>
      </c>
    </row>
    <row r="130" spans="1:10" x14ac:dyDescent="0.25">
      <c r="D130" s="11"/>
      <c r="E130" s="12"/>
      <c r="F130" s="12"/>
      <c r="I130" s="13" t="str">
        <f>IF($A130="","",IF((G130="Active"),ROUND(((TODAY()-E130)/30.44),0),""))</f>
        <v/>
      </c>
      <c r="J130" s="14" t="str">
        <f>IF($A130="","",IF((G130="Active"),(D130*12),0))</f>
        <v/>
      </c>
    </row>
    <row r="131" spans="1:10" x14ac:dyDescent="0.25">
      <c r="D131" s="11"/>
      <c r="E131" s="12"/>
      <c r="F131" s="12"/>
      <c r="I131" s="13" t="str">
        <f>IF($A131="","",IF((G131="Active"),ROUND(((TODAY()-E131)/30.44),0),""))</f>
        <v/>
      </c>
      <c r="J131" s="14" t="str">
        <f>IF($A131="","",IF((G131="Active"),(D131*12),0))</f>
        <v/>
      </c>
    </row>
    <row r="132" spans="1:10" x14ac:dyDescent="0.25">
      <c r="D132" s="11"/>
      <c r="E132" s="12"/>
      <c r="F132" s="12"/>
      <c r="I132" s="13" t="str">
        <f>IF($A132="","",IF((G132="Active"),ROUND(((TODAY()-E132)/30.44),0),""))</f>
        <v/>
      </c>
      <c r="J132" s="14" t="str">
        <f>IF($A132="","",IF((G132="Active"),(D132*12),0))</f>
        <v/>
      </c>
    </row>
    <row r="133" spans="1:10" x14ac:dyDescent="0.25">
      <c r="D133" s="11"/>
      <c r="E133" s="12"/>
      <c r="F133" s="12"/>
      <c r="I133" s="13" t="str">
        <f>IF($A133="","",IF((G133="Active"),ROUND(((TODAY()-E133)/30.44),0),""))</f>
        <v/>
      </c>
      <c r="J133" s="14" t="str">
        <f>IF($A133="","",IF((G133="Active"),(D133*12),0))</f>
        <v/>
      </c>
    </row>
    <row r="134" spans="1:10" x14ac:dyDescent="0.25">
      <c r="D134" s="11"/>
      <c r="E134" s="12"/>
      <c r="F134" s="12"/>
      <c r="I134" s="13" t="str">
        <f>IF($A134="","",IF((G134="Active"),ROUND(((TODAY()-E134)/30.44),0),""))</f>
        <v/>
      </c>
      <c r="J134" s="14" t="str">
        <f>IF($A134="","",IF((G134="Active"),(D134*12),0))</f>
        <v/>
      </c>
    </row>
    <row r="135" spans="1:10" x14ac:dyDescent="0.25">
      <c r="D135" s="11"/>
      <c r="E135" s="12"/>
      <c r="F135" s="12"/>
      <c r="I135" s="13" t="str">
        <f>IF($A135="","",IF((G135="Active"),ROUND(((TODAY()-E135)/30.44),0),""))</f>
        <v/>
      </c>
      <c r="J135" s="14" t="str">
        <f>IF($A135="","",IF((G135="Active"),(D135*12),0))</f>
        <v/>
      </c>
    </row>
    <row r="136" spans="1:10" x14ac:dyDescent="0.25">
      <c r="D136" s="11"/>
      <c r="E136" s="12"/>
      <c r="F136" s="12"/>
      <c r="I136" s="13" t="str">
        <f>IF($A136="","",IF((G136="Active"),ROUND(((TODAY()-E136)/30.44),0),""))</f>
        <v/>
      </c>
      <c r="J136" s="14" t="str">
        <f>IF($A136="","",IF((G136="Active"),(D136*12),0))</f>
        <v/>
      </c>
    </row>
    <row r="137" spans="1:10" x14ac:dyDescent="0.25">
      <c r="D137" s="11"/>
      <c r="E137" s="12"/>
      <c r="F137" s="12"/>
      <c r="I137" s="13" t="str">
        <f>IF($A137="","",IF((G137="Active"),ROUND(((TODAY()-E137)/30.44),0),""))</f>
        <v/>
      </c>
      <c r="J137" s="14" t="str">
        <f>IF($A137="","",IF((G137="Active"),(D137*12),0))</f>
        <v/>
      </c>
    </row>
    <row r="138" spans="1:10" x14ac:dyDescent="0.25">
      <c r="D138" s="11"/>
      <c r="E138" s="12"/>
      <c r="F138" s="12"/>
      <c r="I138" s="13" t="str">
        <f>IF($A138="","",IF((G138="Active"),ROUND(((TODAY()-E138)/30.44),0),""))</f>
        <v/>
      </c>
      <c r="J138" s="14" t="str">
        <f>IF($A138="","",IF((G138="Active"),(D138*12),0))</f>
        <v/>
      </c>
    </row>
    <row r="139" spans="1:10" x14ac:dyDescent="0.25">
      <c r="D139" s="11"/>
      <c r="E139" s="12"/>
      <c r="F139" s="12"/>
      <c r="I139" s="13" t="str">
        <f>IF($A139="","",IF((G139="Active"),ROUND(((TODAY()-E139)/30.44),0),""))</f>
        <v/>
      </c>
      <c r="J139" s="14" t="str">
        <f>IF($A139="","",IF((G139="Active"),(D139*12),0))</f>
        <v/>
      </c>
    </row>
    <row r="140" spans="1:10" x14ac:dyDescent="0.25">
      <c r="D140" s="11"/>
      <c r="E140" s="12"/>
      <c r="F140" s="12"/>
      <c r="I140" s="13" t="str">
        <f>IF($A140="","",IF((G140="Active"),ROUND(((TODAY()-E140)/30.44),0),""))</f>
        <v/>
      </c>
      <c r="J140" s="14" t="str">
        <f>IF($A140="","",IF((G140="Active"),(D140*12),0))</f>
        <v/>
      </c>
    </row>
    <row r="141" spans="1:10" x14ac:dyDescent="0.25">
      <c r="D141" s="11"/>
      <c r="E141" s="12"/>
      <c r="F141" s="12"/>
      <c r="I141" s="13" t="str">
        <f>IF($A141="","",IF((G141="Active"),ROUND(((TODAY()-E141)/30.44),0),""))</f>
        <v/>
      </c>
      <c r="J141" s="14" t="str">
        <f>IF($A141="","",IF((G141="Active"),(D141*12),0))</f>
        <v/>
      </c>
    </row>
    <row r="142" spans="1:10" x14ac:dyDescent="0.25">
      <c r="D142" s="11"/>
      <c r="E142" s="12"/>
      <c r="F142" s="12"/>
      <c r="I142" s="13" t="str">
        <f>IF($A142="","",IF((G142="Active"),ROUND(((TODAY()-E142)/30.44),0),""))</f>
        <v/>
      </c>
      <c r="J142" s="14" t="str">
        <f>IF($A142="","",IF((G142="Active"),(D142*12),0))</f>
        <v/>
      </c>
    </row>
    <row r="143" spans="1:10" x14ac:dyDescent="0.25">
      <c r="D143" s="11"/>
      <c r="E143" s="12"/>
      <c r="F143" s="12"/>
      <c r="I143" s="13" t="str">
        <f>IF($A143="","",IF((G143="Active"),ROUND(((TODAY()-E143)/30.44),0),""))</f>
        <v/>
      </c>
      <c r="J143" s="14" t="str">
        <f>IF($A143="","",IF((G143="Active"),(D143*12),0))</f>
        <v/>
      </c>
    </row>
    <row r="144" spans="1:10" x14ac:dyDescent="0.25">
      <c r="D144" s="11"/>
      <c r="E144" s="12"/>
      <c r="F144" s="12"/>
      <c r="I144" s="13" t="str">
        <f>IF($A144="","",IF((G144="Active"),ROUND(((TODAY()-E144)/30.44),0),""))</f>
        <v/>
      </c>
      <c r="J144" s="14" t="str">
        <f>IF($A144="","",IF((G144="Active"),(D144*12),0))</f>
        <v/>
      </c>
    </row>
    <row r="145" spans="1:10" x14ac:dyDescent="0.25">
      <c r="D145" s="11"/>
      <c r="E145" s="12"/>
      <c r="F145" s="12"/>
      <c r="I145" s="13" t="str">
        <f>IF($A145="","",IF((G145="Active"),ROUND(((TODAY()-E145)/30.44),0),""))</f>
        <v/>
      </c>
      <c r="J145" s="14" t="str">
        <f>IF($A145="","",IF((G145="Active"),(D145*12),0))</f>
        <v/>
      </c>
    </row>
    <row r="146" spans="1:10" x14ac:dyDescent="0.25">
      <c r="D146" s="11"/>
      <c r="E146" s="12"/>
      <c r="F146" s="12"/>
      <c r="I146" s="13" t="str">
        <f>IF($A146="","",IF((G146="Active"),ROUND(((TODAY()-E146)/30.44),0),""))</f>
        <v/>
      </c>
      <c r="J146" s="14" t="str">
        <f>IF($A146="","",IF((G146="Active"),(D146*12),0))</f>
        <v/>
      </c>
    </row>
    <row r="147" spans="1:10" x14ac:dyDescent="0.25">
      <c r="D147" s="11"/>
      <c r="E147" s="12"/>
      <c r="F147" s="12"/>
      <c r="I147" s="13" t="str">
        <f>IF($A147="","",IF((G147="Active"),ROUND(((TODAY()-E147)/30.44),0),""))</f>
        <v/>
      </c>
      <c r="J147" s="14" t="str">
        <f>IF($A147="","",IF((G147="Active"),(D147*12),0))</f>
        <v/>
      </c>
    </row>
    <row r="148" spans="1:10" x14ac:dyDescent="0.25">
      <c r="D148" s="11"/>
      <c r="E148" s="12"/>
      <c r="F148" s="12"/>
      <c r="I148" s="13" t="str">
        <f>IF($A148="","",IF((G148="Active"),ROUND(((TODAY()-E148)/30.44),0),""))</f>
        <v/>
      </c>
      <c r="J148" s="14" t="str">
        <f>IF($A148="","",IF((G148="Active"),(D148*12),0))</f>
        <v/>
      </c>
    </row>
    <row r="149" spans="1:10" x14ac:dyDescent="0.25">
      <c r="D149" s="11"/>
      <c r="E149" s="12"/>
      <c r="F149" s="12"/>
      <c r="I149" s="13" t="str">
        <f>IF($A149="","",IF((G149="Active"),ROUND(((TODAY()-E149)/30.44),0),""))</f>
        <v/>
      </c>
      <c r="J149" s="14" t="str">
        <f>IF($A149="","",IF((G149="Active"),(D149*12),0))</f>
        <v/>
      </c>
    </row>
    <row r="150" spans="1:10" x14ac:dyDescent="0.25">
      <c r="D150" s="11"/>
      <c r="E150" s="12"/>
      <c r="F150" s="12"/>
      <c r="I150" s="13" t="str">
        <f>IF($A150="","",IF((G150="Active"),ROUND(((TODAY()-E150)/30.44),0),""))</f>
        <v/>
      </c>
      <c r="J150" s="14" t="str">
        <f>IF($A150="","",IF((G150="Active"),(D150*12),0))</f>
        <v/>
      </c>
    </row>
    <row r="151" spans="1:10" x14ac:dyDescent="0.25">
      <c r="D151" s="11"/>
      <c r="E151" s="12"/>
      <c r="F151" s="12"/>
      <c r="I151" s="13" t="str">
        <f>IF($A151="","",IF((G151="Active"),ROUND(((TODAY()-E151)/30.44),0),""))</f>
        <v/>
      </c>
      <c r="J151" s="14" t="str">
        <f>IF($A151="","",IF((G151="Active"),(D151*12),0))</f>
        <v/>
      </c>
    </row>
    <row r="152" spans="1:10" x14ac:dyDescent="0.25">
      <c r="D152" s="11"/>
      <c r="E152" s="12"/>
      <c r="F152" s="12"/>
      <c r="I152" s="13" t="str">
        <f>IF($A152="","",IF((G152="Active"),ROUND(((TODAY()-E152)/30.44),0),""))</f>
        <v/>
      </c>
      <c r="J152" s="14" t="str">
        <f>IF($A152="","",IF((G152="Active"),(D152*12),0))</f>
        <v/>
      </c>
    </row>
    <row r="153" spans="1:10" x14ac:dyDescent="0.25">
      <c r="D153" s="11"/>
      <c r="E153" s="12"/>
      <c r="F153" s="12"/>
      <c r="I153" s="13" t="str">
        <f>IF($A153="","",IF((G153="Active"),ROUND(((TODAY()-E153)/30.44),0),""))</f>
        <v/>
      </c>
      <c r="J153" s="14" t="str">
        <f>IF($A153="","",IF((G153="Active"),(D153*12),0))</f>
        <v/>
      </c>
    </row>
    <row r="154" spans="1:10" x14ac:dyDescent="0.25">
      <c r="D154" s="11"/>
      <c r="E154" s="12"/>
      <c r="F154" s="12"/>
      <c r="I154" s="13" t="str">
        <f>IF($A154="","",IF((G154="Active"),ROUND(((TODAY()-E154)/30.44),0),""))</f>
        <v/>
      </c>
      <c r="J154" s="14" t="str">
        <f>IF($A154="","",IF((G154="Active"),(D154*12),0))</f>
        <v/>
      </c>
    </row>
    <row r="155" spans="1:10" x14ac:dyDescent="0.25">
      <c r="D155" s="11"/>
      <c r="E155" s="12"/>
      <c r="F155" s="12"/>
      <c r="I155" s="13" t="str">
        <f>IF($A155="","",IF((G155="Active"),ROUND(((TODAY()-E155)/30.44),0),""))</f>
        <v/>
      </c>
      <c r="J155" s="14" t="str">
        <f>IF($A155="","",IF((G155="Active"),(D155*12),0))</f>
        <v/>
      </c>
    </row>
    <row r="156" spans="1:10" x14ac:dyDescent="0.25">
      <c r="D156" s="11"/>
      <c r="E156" s="12"/>
      <c r="F156" s="12"/>
      <c r="I156" s="13" t="str">
        <f>IF($A156="","",IF((G156="Active"),ROUND(((TODAY()-E156)/30.44),0),""))</f>
        <v/>
      </c>
      <c r="J156" s="14" t="str">
        <f>IF($A156="","",IF((G156="Active"),(D156*12),0))</f>
        <v/>
      </c>
    </row>
    <row r="157" spans="1:10" x14ac:dyDescent="0.25">
      <c r="D157" s="11"/>
      <c r="E157" s="12"/>
      <c r="F157" s="12"/>
      <c r="I157" s="13" t="str">
        <f>IF($A157="","",IF((G157="Active"),ROUND(((TODAY()-E157)/30.44),0),""))</f>
        <v/>
      </c>
      <c r="J157" s="14" t="str">
        <f>IF($A157="","",IF((G157="Active"),(D157*12),0))</f>
        <v/>
      </c>
    </row>
    <row r="158" spans="1:10" x14ac:dyDescent="0.25">
      <c r="D158" s="11"/>
      <c r="E158" s="12"/>
      <c r="F158" s="12"/>
      <c r="I158" s="13" t="str">
        <f>IF($A158="","",IF((G158="Active"),ROUND(((TODAY()-E158)/30.44),0),""))</f>
        <v/>
      </c>
      <c r="J158" s="14" t="str">
        <f>IF($A158="","",IF((G158="Active"),(D158*12),0))</f>
        <v/>
      </c>
    </row>
    <row r="159" spans="1:10" x14ac:dyDescent="0.25">
      <c r="D159" s="11"/>
      <c r="E159" s="12"/>
      <c r="F159" s="12"/>
      <c r="I159" s="13" t="str">
        <f>IF($A159="","",IF((G159="Active"),ROUND(((TODAY()-E159)/30.44),0),""))</f>
        <v/>
      </c>
      <c r="J159" s="14" t="str">
        <f>IF($A159="","",IF((G159="Active"),(D159*12),0))</f>
        <v/>
      </c>
    </row>
    <row r="160" spans="1:10" x14ac:dyDescent="0.25">
      <c r="D160" s="11"/>
      <c r="E160" s="12"/>
      <c r="F160" s="12"/>
      <c r="I160" s="13" t="str">
        <f>IF($A160="","",IF((G160="Active"),ROUND(((TODAY()-E160)/30.44),0),""))</f>
        <v/>
      </c>
      <c r="J160" s="14" t="str">
        <f>IF($A160="","",IF((G160="Active"),(D160*12),0))</f>
        <v/>
      </c>
    </row>
    <row r="161" spans="1:10" x14ac:dyDescent="0.25">
      <c r="D161" s="11"/>
      <c r="E161" s="12"/>
      <c r="F161" s="12"/>
      <c r="I161" s="13" t="str">
        <f>IF($A161="","",IF((G161="Active"),ROUND(((TODAY()-E161)/30.44),0),""))</f>
        <v/>
      </c>
      <c r="J161" s="14" t="str">
        <f>IF($A161="","",IF((G161="Active"),(D161*12),0))</f>
        <v/>
      </c>
    </row>
    <row r="162" spans="1:10" x14ac:dyDescent="0.25">
      <c r="D162" s="11"/>
      <c r="E162" s="12"/>
      <c r="F162" s="12"/>
      <c r="I162" s="13" t="str">
        <f>IF($A162="","",IF((G162="Active"),ROUND(((TODAY()-E162)/30.44),0),""))</f>
        <v/>
      </c>
      <c r="J162" s="14" t="str">
        <f>IF($A162="","",IF((G162="Active"),(D162*12),0))</f>
        <v/>
      </c>
    </row>
    <row r="163" spans="1:10" x14ac:dyDescent="0.25">
      <c r="D163" s="11"/>
      <c r="E163" s="12"/>
      <c r="F163" s="12"/>
      <c r="I163" s="13" t="str">
        <f>IF($A163="","",IF((G163="Active"),ROUND(((TODAY()-E163)/30.44),0),""))</f>
        <v/>
      </c>
      <c r="J163" s="14" t="str">
        <f>IF($A163="","",IF((G163="Active"),(D163*12),0))</f>
        <v/>
      </c>
    </row>
    <row r="164" spans="1:10" x14ac:dyDescent="0.25">
      <c r="D164" s="11"/>
      <c r="E164" s="12"/>
      <c r="F164" s="12"/>
      <c r="I164" s="13" t="str">
        <f>IF($A164="","",IF((G164="Active"),ROUND(((TODAY()-E164)/30.44),0),""))</f>
        <v/>
      </c>
      <c r="J164" s="14" t="str">
        <f>IF($A164="","",IF((G164="Active"),(D164*12),0))</f>
        <v/>
      </c>
    </row>
    <row r="165" spans="1:10" x14ac:dyDescent="0.25">
      <c r="D165" s="11"/>
      <c r="E165" s="12"/>
      <c r="F165" s="12"/>
      <c r="I165" s="13" t="str">
        <f>IF($A165="","",IF((G165="Active"),ROUND(((TODAY()-E165)/30.44),0),""))</f>
        <v/>
      </c>
      <c r="J165" s="14" t="str">
        <f>IF($A165="","",IF((G165="Active"),(D165*12),0))</f>
        <v/>
      </c>
    </row>
    <row r="166" spans="1:10" x14ac:dyDescent="0.25">
      <c r="D166" s="11"/>
      <c r="E166" s="12"/>
      <c r="F166" s="12"/>
      <c r="I166" s="13" t="str">
        <f>IF($A166="","",IF((G166="Active"),ROUND(((TODAY()-E166)/30.44),0),""))</f>
        <v/>
      </c>
      <c r="J166" s="14" t="str">
        <f>IF($A166="","",IF((G166="Active"),(D166*12),0))</f>
        <v/>
      </c>
    </row>
    <row r="167" spans="1:10" x14ac:dyDescent="0.25">
      <c r="D167" s="11"/>
      <c r="E167" s="12"/>
      <c r="F167" s="12"/>
      <c r="I167" s="13" t="str">
        <f>IF($A167="","",IF((G167="Active"),ROUND(((TODAY()-E167)/30.44),0),""))</f>
        <v/>
      </c>
      <c r="J167" s="14" t="str">
        <f>IF($A167="","",IF((G167="Active"),(D167*12),0))</f>
        <v/>
      </c>
    </row>
    <row r="168" spans="1:10" x14ac:dyDescent="0.25">
      <c r="D168" s="11"/>
      <c r="E168" s="12"/>
      <c r="F168" s="12"/>
      <c r="I168" s="13" t="str">
        <f>IF($A168="","",IF((G168="Active"),ROUND(((TODAY()-E168)/30.44),0),""))</f>
        <v/>
      </c>
      <c r="J168" s="14" t="str">
        <f>IF($A168="","",IF((G168="Active"),(D168*12),0))</f>
        <v/>
      </c>
    </row>
    <row r="169" spans="1:10" x14ac:dyDescent="0.25">
      <c r="D169" s="11"/>
      <c r="E169" s="12"/>
      <c r="F169" s="12"/>
      <c r="I169" s="13" t="str">
        <f>IF($A169="","",IF((G169="Active"),ROUND(((TODAY()-E169)/30.44),0),""))</f>
        <v/>
      </c>
      <c r="J169" s="14" t="str">
        <f>IF($A169="","",IF((G169="Active"),(D169*12),0))</f>
        <v/>
      </c>
    </row>
    <row r="170" spans="1:10" x14ac:dyDescent="0.25">
      <c r="D170" s="11"/>
      <c r="E170" s="12"/>
      <c r="F170" s="12"/>
      <c r="I170" s="13" t="str">
        <f>IF($A170="","",IF((G170="Active"),ROUND(((TODAY()-E170)/30.44),0),""))</f>
        <v/>
      </c>
      <c r="J170" s="14" t="str">
        <f>IF($A170="","",IF((G170="Active"),(D170*12),0))</f>
        <v/>
      </c>
    </row>
    <row r="171" spans="1:10" x14ac:dyDescent="0.25">
      <c r="D171" s="11"/>
      <c r="E171" s="12"/>
      <c r="F171" s="12"/>
      <c r="I171" s="13" t="str">
        <f>IF($A171="","",IF((G171="Active"),ROUND(((TODAY()-E171)/30.44),0),""))</f>
        <v/>
      </c>
      <c r="J171" s="14" t="str">
        <f>IF($A171="","",IF((G171="Active"),(D171*12),0))</f>
        <v/>
      </c>
    </row>
    <row r="172" spans="1:10" x14ac:dyDescent="0.25">
      <c r="D172" s="11"/>
      <c r="E172" s="12"/>
      <c r="F172" s="12"/>
      <c r="I172" s="13" t="str">
        <f>IF($A172="","",IF((G172="Active"),ROUND(((TODAY()-E172)/30.44),0),""))</f>
        <v/>
      </c>
      <c r="J172" s="14" t="str">
        <f>IF($A172="","",IF((G172="Active"),(D172*12),0))</f>
        <v/>
      </c>
    </row>
    <row r="173" spans="1:10" x14ac:dyDescent="0.25">
      <c r="D173" s="11"/>
      <c r="E173" s="12"/>
      <c r="F173" s="12"/>
      <c r="I173" s="13" t="str">
        <f>IF($A173="","",IF((G173="Active"),ROUND(((TODAY()-E173)/30.44),0),""))</f>
        <v/>
      </c>
      <c r="J173" s="14" t="str">
        <f>IF($A173="","",IF((G173="Active"),(D173*12),0))</f>
        <v/>
      </c>
    </row>
    <row r="174" spans="1:10" x14ac:dyDescent="0.25">
      <c r="D174" s="11"/>
      <c r="E174" s="12"/>
      <c r="F174" s="12"/>
      <c r="I174" s="13" t="str">
        <f>IF($A174="","",IF((G174="Active"),ROUND(((TODAY()-E174)/30.44),0),""))</f>
        <v/>
      </c>
      <c r="J174" s="14" t="str">
        <f>IF($A174="","",IF((G174="Active"),(D174*12),0))</f>
        <v/>
      </c>
    </row>
    <row r="175" spans="1:10" x14ac:dyDescent="0.25">
      <c r="D175" s="11"/>
      <c r="E175" s="12"/>
      <c r="F175" s="12"/>
      <c r="I175" s="13" t="str">
        <f>IF($A175="","",IF((G175="Active"),ROUND(((TODAY()-E175)/30.44),0),""))</f>
        <v/>
      </c>
      <c r="J175" s="14" t="str">
        <f>IF($A175="","",IF((G175="Active"),(D175*12),0))</f>
        <v/>
      </c>
    </row>
    <row r="176" spans="1:10" x14ac:dyDescent="0.25">
      <c r="D176" s="11"/>
      <c r="E176" s="12"/>
      <c r="F176" s="12"/>
      <c r="I176" s="13" t="str">
        <f>IF($A176="","",IF((G176="Active"),ROUND(((TODAY()-E176)/30.44),0),""))</f>
        <v/>
      </c>
      <c r="J176" s="14" t="str">
        <f>IF($A176="","",IF((G176="Active"),(D176*12),0))</f>
        <v/>
      </c>
    </row>
    <row r="177" spans="1:10" x14ac:dyDescent="0.25">
      <c r="D177" s="11"/>
      <c r="E177" s="12"/>
      <c r="F177" s="12"/>
      <c r="I177" s="13" t="str">
        <f>IF($A177="","",IF((G177="Active"),ROUND(((TODAY()-E177)/30.44),0),""))</f>
        <v/>
      </c>
      <c r="J177" s="14" t="str">
        <f>IF($A177="","",IF((G177="Active"),(D177*12),0))</f>
        <v/>
      </c>
    </row>
    <row r="178" spans="1:10" x14ac:dyDescent="0.25">
      <c r="D178" s="11"/>
      <c r="E178" s="12"/>
      <c r="F178" s="12"/>
      <c r="I178" s="13" t="str">
        <f>IF($A178="","",IF((G178="Active"),ROUND(((TODAY()-E178)/30.44),0),""))</f>
        <v/>
      </c>
      <c r="J178" s="14" t="str">
        <f>IF($A178="","",IF((G178="Active"),(D178*12),0))</f>
        <v/>
      </c>
    </row>
    <row r="179" spans="1:10" x14ac:dyDescent="0.25">
      <c r="D179" s="11"/>
      <c r="E179" s="12"/>
      <c r="F179" s="12"/>
      <c r="I179" s="13" t="str">
        <f>IF($A179="","",IF((G179="Active"),ROUND(((TODAY()-E179)/30.44),0),""))</f>
        <v/>
      </c>
      <c r="J179" s="14" t="str">
        <f>IF($A179="","",IF((G179="Active"),(D179*12),0))</f>
        <v/>
      </c>
    </row>
    <row r="180" spans="1:10" x14ac:dyDescent="0.25">
      <c r="D180" s="11"/>
      <c r="E180" s="12"/>
      <c r="F180" s="12"/>
      <c r="I180" s="13" t="str">
        <f>IF($A180="","",IF((G180="Active"),ROUND(((TODAY()-E180)/30.44),0),""))</f>
        <v/>
      </c>
      <c r="J180" s="14" t="str">
        <f>IF($A180="","",IF((G180="Active"),(D180*12),0))</f>
        <v/>
      </c>
    </row>
    <row r="181" spans="1:10" x14ac:dyDescent="0.25">
      <c r="D181" s="11"/>
      <c r="E181" s="12"/>
      <c r="F181" s="12"/>
      <c r="I181" s="13" t="str">
        <f>IF($A181="","",IF((G181="Active"),ROUND(((TODAY()-E181)/30.44),0),""))</f>
        <v/>
      </c>
      <c r="J181" s="14" t="str">
        <f>IF($A181="","",IF((G181="Active"),(D181*12),0))</f>
        <v/>
      </c>
    </row>
    <row r="182" spans="1:10" x14ac:dyDescent="0.25">
      <c r="D182" s="11"/>
      <c r="E182" s="12"/>
      <c r="F182" s="12"/>
      <c r="I182" s="13" t="str">
        <f>IF($A182="","",IF((G182="Active"),ROUND(((TODAY()-E182)/30.44),0),""))</f>
        <v/>
      </c>
      <c r="J182" s="14" t="str">
        <f>IF($A182="","",IF((G182="Active"),(D182*12),0))</f>
        <v/>
      </c>
    </row>
    <row r="183" spans="1:10" x14ac:dyDescent="0.25">
      <c r="D183" s="11"/>
      <c r="E183" s="12"/>
      <c r="F183" s="12"/>
      <c r="I183" s="13" t="str">
        <f>IF($A183="","",IF((G183="Active"),ROUND(((TODAY()-E183)/30.44),0),""))</f>
        <v/>
      </c>
      <c r="J183" s="14" t="str">
        <f>IF($A183="","",IF((G183="Active"),(D183*12),0))</f>
        <v/>
      </c>
    </row>
    <row r="184" spans="1:10" x14ac:dyDescent="0.25">
      <c r="D184" s="11"/>
      <c r="E184" s="12"/>
      <c r="F184" s="12"/>
      <c r="I184" s="13" t="str">
        <f>IF($A184="","",IF((G184="Active"),ROUND(((TODAY()-E184)/30.44),0),""))</f>
        <v/>
      </c>
      <c r="J184" s="14" t="str">
        <f>IF($A184="","",IF((G184="Active"),(D184*12),0))</f>
        <v/>
      </c>
    </row>
    <row r="185" spans="1:10" x14ac:dyDescent="0.25">
      <c r="D185" s="11"/>
      <c r="E185" s="12"/>
      <c r="F185" s="12"/>
      <c r="I185" s="13" t="str">
        <f>IF($A185="","",IF((G185="Active"),ROUND(((TODAY()-E185)/30.44),0),""))</f>
        <v/>
      </c>
      <c r="J185" s="14" t="str">
        <f>IF($A185="","",IF((G185="Active"),(D185*12),0))</f>
        <v/>
      </c>
    </row>
    <row r="186" spans="1:10" x14ac:dyDescent="0.25">
      <c r="D186" s="11"/>
      <c r="E186" s="12"/>
      <c r="F186" s="12"/>
      <c r="I186" s="13" t="str">
        <f>IF($A186="","",IF((G186="Active"),ROUND(((TODAY()-E186)/30.44),0),""))</f>
        <v/>
      </c>
      <c r="J186" s="14" t="str">
        <f>IF($A186="","",IF((G186="Active"),(D186*12),0))</f>
        <v/>
      </c>
    </row>
    <row r="187" spans="1:10" x14ac:dyDescent="0.25">
      <c r="D187" s="11"/>
      <c r="E187" s="12"/>
      <c r="F187" s="12"/>
      <c r="I187" s="13" t="str">
        <f>IF($A187="","",IF((G187="Active"),ROUND(((TODAY()-E187)/30.44),0),""))</f>
        <v/>
      </c>
      <c r="J187" s="14" t="str">
        <f>IF($A187="","",IF((G187="Active"),(D187*12),0))</f>
        <v/>
      </c>
    </row>
    <row r="188" spans="1:10" x14ac:dyDescent="0.25">
      <c r="D188" s="11"/>
      <c r="E188" s="12"/>
      <c r="F188" s="12"/>
      <c r="I188" s="13" t="str">
        <f>IF($A188="","",IF((G188="Active"),ROUND(((TODAY()-E188)/30.44),0),""))</f>
        <v/>
      </c>
      <c r="J188" s="14" t="str">
        <f>IF($A188="","",IF((G188="Active"),(D188*12),0))</f>
        <v/>
      </c>
    </row>
    <row r="189" spans="1:10" x14ac:dyDescent="0.25">
      <c r="D189" s="11"/>
      <c r="E189" s="12"/>
      <c r="F189" s="12"/>
      <c r="I189" s="13" t="str">
        <f>IF($A189="","",IF((G189="Active"),ROUND(((TODAY()-E189)/30.44),0),""))</f>
        <v/>
      </c>
      <c r="J189" s="14" t="str">
        <f>IF($A189="","",IF((G189="Active"),(D189*12),0))</f>
        <v/>
      </c>
    </row>
    <row r="190" spans="1:10" x14ac:dyDescent="0.25">
      <c r="D190" s="11"/>
      <c r="E190" s="12"/>
      <c r="F190" s="12"/>
      <c r="I190" s="13" t="str">
        <f>IF($A190="","",IF((G190="Active"),ROUND(((TODAY()-E190)/30.44),0),""))</f>
        <v/>
      </c>
      <c r="J190" s="14" t="str">
        <f>IF($A190="","",IF((G190="Active"),(D190*12),0))</f>
        <v/>
      </c>
    </row>
    <row r="191" spans="1:10" x14ac:dyDescent="0.25">
      <c r="D191" s="11"/>
      <c r="E191" s="12"/>
      <c r="F191" s="12"/>
      <c r="I191" s="13" t="str">
        <f>IF($A191="","",IF((G191="Active"),ROUND(((TODAY()-E191)/30.44),0),""))</f>
        <v/>
      </c>
      <c r="J191" s="14" t="str">
        <f>IF($A191="","",IF((G191="Active"),(D191*12),0))</f>
        <v/>
      </c>
    </row>
    <row r="192" spans="1:10" x14ac:dyDescent="0.25">
      <c r="D192" s="11"/>
      <c r="E192" s="12"/>
      <c r="F192" s="12"/>
      <c r="I192" s="13" t="str">
        <f>IF($A192="","",IF((G192="Active"),ROUND(((TODAY()-E192)/30.44),0),""))</f>
        <v/>
      </c>
      <c r="J192" s="14" t="str">
        <f>IF($A192="","",IF((G192="Active"),(D192*12),0))</f>
        <v/>
      </c>
    </row>
    <row r="193" spans="1:10" x14ac:dyDescent="0.25">
      <c r="D193" s="11"/>
      <c r="E193" s="12"/>
      <c r="F193" s="12"/>
      <c r="I193" s="13" t="str">
        <f>IF($A193="","",IF((G193="Active"),ROUND(((TODAY()-E193)/30.44),0),""))</f>
        <v/>
      </c>
      <c r="J193" s="14" t="str">
        <f>IF($A193="","",IF((G193="Active"),(D193*12),0))</f>
        <v/>
      </c>
    </row>
    <row r="194" spans="1:10" x14ac:dyDescent="0.25">
      <c r="D194" s="11"/>
      <c r="E194" s="12"/>
      <c r="F194" s="12"/>
      <c r="I194" s="13" t="str">
        <f>IF($A194="","",IF((G194="Active"),ROUND(((TODAY()-E194)/30.44),0),""))</f>
        <v/>
      </c>
      <c r="J194" s="14" t="str">
        <f>IF($A194="","",IF((G194="Active"),(D194*12),0))</f>
        <v/>
      </c>
    </row>
    <row r="195" spans="1:10" x14ac:dyDescent="0.25">
      <c r="D195" s="11"/>
      <c r="E195" s="12"/>
      <c r="F195" s="12"/>
      <c r="I195" s="13" t="str">
        <f>IF($A195="","",IF((G195="Active"),ROUND(((TODAY()-E195)/30.44),0),""))</f>
        <v/>
      </c>
      <c r="J195" s="14" t="str">
        <f>IF($A195="","",IF((G195="Active"),(D195*12),0))</f>
        <v/>
      </c>
    </row>
    <row r="196" spans="1:10" x14ac:dyDescent="0.25">
      <c r="D196" s="11"/>
      <c r="E196" s="12"/>
      <c r="F196" s="12"/>
      <c r="I196" s="13" t="str">
        <f>IF($A196="","",IF((G196="Active"),ROUND(((TODAY()-E196)/30.44),0),""))</f>
        <v/>
      </c>
      <c r="J196" s="14" t="str">
        <f>IF($A196="","",IF((G196="Active"),(D196*12),0))</f>
        <v/>
      </c>
    </row>
    <row r="197" spans="1:10" x14ac:dyDescent="0.25">
      <c r="D197" s="11"/>
      <c r="E197" s="12"/>
      <c r="F197" s="12"/>
      <c r="I197" s="13" t="str">
        <f>IF($A197="","",IF((G197="Active"),ROUND(((TODAY()-E197)/30.44),0),""))</f>
        <v/>
      </c>
      <c r="J197" s="14" t="str">
        <f>IF($A197="","",IF((G197="Active"),(D197*12),0))</f>
        <v/>
      </c>
    </row>
    <row r="198" spans="1:10" x14ac:dyDescent="0.25">
      <c r="D198" s="11"/>
      <c r="E198" s="12"/>
      <c r="F198" s="12"/>
      <c r="I198" s="13" t="str">
        <f>IF($A198="","",IF((G198="Active"),ROUND(((TODAY()-E198)/30.44),0),""))</f>
        <v/>
      </c>
      <c r="J198" s="14" t="str">
        <f>IF($A198="","",IF((G198="Active"),(D198*12),0))</f>
        <v/>
      </c>
    </row>
    <row r="199" spans="1:10" x14ac:dyDescent="0.25">
      <c r="D199" s="11"/>
      <c r="E199" s="12"/>
      <c r="F199" s="12"/>
      <c r="I199" s="13" t="str">
        <f>IF($A199="","",IF((G199="Active"),ROUND(((TODAY()-E199)/30.44),0),""))</f>
        <v/>
      </c>
      <c r="J199" s="14" t="str">
        <f>IF($A199="","",IF((G199="Active"),(D199*12),0))</f>
        <v/>
      </c>
    </row>
    <row r="200" spans="1:10" x14ac:dyDescent="0.25">
      <c r="D200" s="11"/>
      <c r="E200" s="12"/>
      <c r="F200" s="12"/>
      <c r="I200" s="13" t="str">
        <f>IF($A200="","",IF((G200="Active"),ROUND(((TODAY()-E200)/30.44),0),""))</f>
        <v/>
      </c>
      <c r="J200" s="14" t="str">
        <f>IF($A200="","",IF((G200="Active"),(D200*12),0))</f>
        <v/>
      </c>
    </row>
    <row r="201" spans="1:10" x14ac:dyDescent="0.25">
      <c r="D201" s="11"/>
      <c r="E201" s="12"/>
      <c r="F201" s="12"/>
      <c r="I201" s="13" t="str">
        <f>IF($A201="","",IF((G201="Active"),ROUND(((TODAY()-E201)/30.44),0),""))</f>
        <v/>
      </c>
      <c r="J201" s="14" t="str">
        <f>IF($A201="","",IF((G201="Active"),(D201*12),0))</f>
        <v/>
      </c>
    </row>
  </sheetData>
  <autoFilter ref="A1:J1"/>
  <conditionalFormatting sqref="F2:F201">
    <cfRule type="expression" dxfId="0" priority="1">
      <formula>AND(F2&lt;&gt;"",F2&lt;TODAY(),NOT(OR($G2="Churned",$G2="Paused")))</formula>
    </cfRule>
  </conditionalFormatting>
  <dataValidations count="5">
    <dataValidation type="list" allowBlank="1" showErrorMessage="1" errorTitle="Pick from the list" error="Choose one of: Migration, Cost optimization, Managed support, Architecture review" sqref="C2:C201">
      <formula1>"Migration,Cost optimization,Managed support,Architecture review"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Prospect, Onboarding, Active, Paused, Churned" sqref="G2:G201">
      <formula1>"Prospect,Onboarding,Active,Paused,Churned"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43</v>
      </c>
      <c r="B1" s="15" t="s">
        <v>44</v>
      </c>
      <c r="C1" s="15" t="s">
        <v>45</v>
      </c>
    </row>
    <row r="2" spans="1:3" x14ac:dyDescent="0.25">
      <c r="A2" s="16" t="s">
        <v>46</v>
      </c>
      <c r="B2" s="17"/>
      <c r="C2" s="17"/>
    </row>
    <row r="3" spans="1:2" x14ac:dyDescent="0.25">
      <c r="A3" t="s">
        <v>47</v>
      </c>
      <c r="B3" s="18">
        <f>COUNTA('Clients'!$A$2:$A$201)</f>
        <v>5</v>
      </c>
    </row>
    <row r="4" spans="1:2" x14ac:dyDescent="0.25">
      <c r="A4" t="s">
        <v>48</v>
      </c>
      <c r="B4" s="18">
        <f>COUNTIFS('Clients'!$F$2:$F$201,("&lt;"&amp;TODAY()),'Clients'!$G$2:$G$201,"&lt;&gt;Churned",'Clients'!$G$2:$G$201,"&lt;&gt;Paused")</f>
        <v>1</v>
      </c>
    </row>
    <row r="5" spans="1:3" x14ac:dyDescent="0.25">
      <c r="A5" s="16" t="s">
        <v>49</v>
      </c>
      <c r="B5" s="17"/>
      <c r="C5" s="17"/>
    </row>
    <row r="6" spans="1:2" x14ac:dyDescent="0.25">
      <c r="A6" t="s">
        <v>50</v>
      </c>
      <c r="B6" s="18">
        <f>COUNTIF('Clients'!$G$2:$G$201,"Prospect")</f>
        <v>1</v>
      </c>
    </row>
    <row r="7" spans="1:2" x14ac:dyDescent="0.25">
      <c r="A7" t="s">
        <v>51</v>
      </c>
      <c r="B7" s="18">
        <f>COUNTIF('Clients'!$G$2:$G$201,"Onboarding")</f>
        <v>0</v>
      </c>
    </row>
    <row r="8" spans="1:2" x14ac:dyDescent="0.25">
      <c r="A8" t="s">
        <v>52</v>
      </c>
      <c r="B8" s="18">
        <f>COUNTIF('Clients'!$G$2:$G$201,"Active")</f>
        <v>3</v>
      </c>
    </row>
    <row r="9" spans="1:2" x14ac:dyDescent="0.25">
      <c r="A9" t="s">
        <v>53</v>
      </c>
      <c r="B9" s="18">
        <f>COUNTIF('Clients'!$G$2:$G$201,"Paused")</f>
        <v>0</v>
      </c>
    </row>
    <row r="10" spans="1:2" x14ac:dyDescent="0.25">
      <c r="A10" t="s">
        <v>54</v>
      </c>
      <c r="B10" s="18">
        <f>COUNTIF('Clients'!$G$2:$G$201,"Churned")</f>
        <v>1</v>
      </c>
    </row>
    <row r="11" spans="1:3" x14ac:dyDescent="0.25">
      <c r="A11" s="16" t="s">
        <v>55</v>
      </c>
      <c r="B11" s="17"/>
      <c r="C11" s="17"/>
    </row>
    <row r="12" spans="1:2" x14ac:dyDescent="0.25">
      <c r="A12" t="s">
        <v>56</v>
      </c>
      <c r="B12" s="19">
        <f>SUM('Clients'!$D$2:$D$201)</f>
        <v>16500</v>
      </c>
    </row>
    <row r="13" spans="1:2" x14ac:dyDescent="0.25">
      <c r="A13" t="s">
        <v>57</v>
      </c>
      <c r="B13" s="19">
        <f>SUM('Clients'!$J$2:$J$201)</f>
        <v>176400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