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 pricer" state="visible" r:id="rId5"/>
  </sheets>
  <calcPr calcId="171027" fullCalcOnLoad="1"/>
</workbook>
</file>

<file path=xl/sharedStrings.xml><?xml version="1.0" encoding="utf-8"?>
<sst xmlns="http://schemas.openxmlformats.org/spreadsheetml/2006/main" count="43" uniqueCount="43">
  <si>
    <t>Cleaning Job Pricing Calculator</t>
  </si>
  <si>
    <t>A free cleaning pricing spreadsheet: quote jobs from size, time, and supplies with target margin and hourly rate, in Google Sheets and Excel.</t>
  </si>
  <si>
    <t>Quick start</t>
  </si>
  <si>
    <t>Type your numbers into the yellow cells; grey cells calculate automatically.</t>
  </si>
  <si>
    <t>Time a few real cleans to set your sq-ft-per-hour pace; it's the number that makes or breaks this sheet.</t>
  </si>
  <si>
    <t>Change the yellow inputs per job. One-time and recurring prices round up to the next $5, and Margin on recurring shows what the discount costs you.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</si>
  <si>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</si>
  <si>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</si>
  <si>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</si>
  <si>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</si>
  <si>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</si>
  <si>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</si>
  <si>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</si>
  <si>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</si>
  <si>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Value</t>
  </si>
  <si>
    <t>Notes</t>
  </si>
  <si>
    <t>The home</t>
  </si>
  <si>
    <t>Home size (sq ft)</t>
  </si>
  <si>
    <t>Bathrooms</t>
  </si>
  <si>
    <t>Sq ft cleaned per hour (one cleaner)</t>
  </si>
  <si>
    <t>Standard clean. Use about 300 for a deep clean.</t>
  </si>
  <si>
    <t>Extra time per bathroom (hrs)</t>
  </si>
  <si>
    <t>Costs</t>
  </si>
  <si>
    <t>Cleaners on the job</t>
  </si>
  <si>
    <t>Cleaner pay per hour</t>
  </si>
  <si>
    <t>Payroll tax and insurance</t>
  </si>
  <si>
    <t>Employer taxes, workers' comp, liability insurance.</t>
  </si>
  <si>
    <t>Supplies per job</t>
  </si>
  <si>
    <t>Drive time and gas</t>
  </si>
  <si>
    <t>Pricing</t>
  </si>
  <si>
    <t>Target margin</t>
  </si>
  <si>
    <t>Recurring discount</t>
  </si>
  <si>
    <t>Discount for weekly or biweekly clients.</t>
  </si>
  <si>
    <t>Results</t>
  </si>
  <si>
    <t>Total labor hours</t>
  </si>
  <si>
    <t>Time on site</t>
  </si>
  <si>
    <t>Hours from arrival to departure.</t>
  </si>
  <si>
    <t>Labor cost</t>
  </si>
  <si>
    <t>Job cost</t>
  </si>
  <si>
    <t>One-time price</t>
  </si>
  <si>
    <t>Recurring price</t>
  </si>
  <si>
    <t>Margin on recurring</t>
  </si>
  <si>
    <t>Revenue per labor 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</si>
</sst>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4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  <xf numFmtId="165" fontId="0" fillId="2" borderId="1" xfId="0" applyNumberFormat="1" applyFill="1" applyBorder="1"/>
    <xf numFmtId="3" fontId="5" fillId="3" borderId="1" xfId="0" applyNumberFormat="1" applyFon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0" t="s">
        <v>13</v>
      </c>
      <c r="B1" s="10" t="s">
        <v>14</v>
      </c>
      <c r="C1" s="10" t="s">
        <v>15</v>
      </c>
    </row>
    <row r="2" spans="1:3" x14ac:dyDescent="0.25">
      <c r="A2" s="11" t="s">
        <v>16</v>
      </c>
      <c r="B2" s="12"/>
      <c r="C2" s="12"/>
    </row>
    <row r="3" spans="1:2" x14ac:dyDescent="0.25">
      <c r="A3" t="s">
        <v>17</v>
      </c>
      <c r="B3" s="13">
        <v>2100</v>
      </c>
    </row>
    <row r="4" spans="1:2" x14ac:dyDescent="0.25">
      <c r="A4" t="s">
        <v>18</v>
      </c>
      <c r="B4" s="14">
        <v>2.5</v>
      </c>
    </row>
    <row r="5" spans="1:3" x14ac:dyDescent="0.25">
      <c r="A5" t="s">
        <v>19</v>
      </c>
      <c r="B5" s="13">
        <v>500</v>
      </c>
      <c r="C5" s="15" t="s">
        <v>20</v>
      </c>
    </row>
    <row r="6" spans="1:2" x14ac:dyDescent="0.25">
      <c r="A6" t="s">
        <v>21</v>
      </c>
      <c r="B6" s="14">
        <v>0.4</v>
      </c>
    </row>
    <row r="7" spans="1:3" x14ac:dyDescent="0.25">
      <c r="A7" s="11" t="s">
        <v>22</v>
      </c>
      <c r="B7" s="12"/>
      <c r="C7" s="12"/>
    </row>
    <row r="8" spans="1:2" x14ac:dyDescent="0.25">
      <c r="A8" t="s">
        <v>23</v>
      </c>
      <c r="B8" s="13">
        <v>2</v>
      </c>
    </row>
    <row r="9" spans="1:2" x14ac:dyDescent="0.25">
      <c r="A9" t="s">
        <v>24</v>
      </c>
      <c r="B9" s="16">
        <v>20</v>
      </c>
    </row>
    <row r="10" spans="1:3" x14ac:dyDescent="0.25">
      <c r="A10" t="s">
        <v>25</v>
      </c>
      <c r="B10" s="17">
        <v>0.15</v>
      </c>
      <c r="C10" s="15" t="s">
        <v>26</v>
      </c>
    </row>
    <row r="11" spans="1:2" x14ac:dyDescent="0.25">
      <c r="A11" t="s">
        <v>27</v>
      </c>
      <c r="B11" s="16">
        <v>8</v>
      </c>
    </row>
    <row r="12" spans="1:2" x14ac:dyDescent="0.25">
      <c r="A12" t="s">
        <v>28</v>
      </c>
      <c r="B12" s="16">
        <v>12</v>
      </c>
    </row>
    <row r="13" spans="1:3" x14ac:dyDescent="0.25">
      <c r="A13" s="11" t="s">
        <v>29</v>
      </c>
      <c r="B13" s="12"/>
      <c r="C13" s="12"/>
    </row>
    <row r="14" spans="1:2" x14ac:dyDescent="0.25">
      <c r="A14" t="s">
        <v>30</v>
      </c>
      <c r="B14" s="17">
        <v>0.4</v>
      </c>
    </row>
    <row r="15" spans="1:3" x14ac:dyDescent="0.25">
      <c r="A15" t="s">
        <v>31</v>
      </c>
      <c r="B15" s="17">
        <v>0.15</v>
      </c>
      <c r="C15" s="15" t="s">
        <v>32</v>
      </c>
    </row>
    <row r="16" spans="1:3" x14ac:dyDescent="0.25">
      <c r="A16" s="11" t="s">
        <v>33</v>
      </c>
      <c r="B16" s="12"/>
      <c r="C16" s="12"/>
    </row>
    <row r="17" spans="1:2" x14ac:dyDescent="0.25">
      <c r="A17" t="s">
        <v>34</v>
      </c>
      <c r="B17" s="18">
        <f>ROUND((('Job pricer'!$B$3/'Job pricer'!$B$5)+('Job pricer'!$B$4*'Job pricer'!$B$6)),1)</f>
        <v>5.2</v>
      </c>
    </row>
    <row r="18" spans="1:3" x14ac:dyDescent="0.25">
      <c r="A18" t="s">
        <v>35</v>
      </c>
      <c r="B18" s="18">
        <f>ROUND(('Job pricer'!$B$17/'Job pricer'!$B$8),1)</f>
        <v>2.6</v>
      </c>
      <c r="C18" s="15" t="s">
        <v>36</v>
      </c>
    </row>
    <row r="19" spans="1:2" x14ac:dyDescent="0.25">
      <c r="A19" t="s">
        <v>37</v>
      </c>
      <c r="B19" s="19">
        <f>ROUND((('Job pricer'!$B$17*'Job pricer'!$B$9)*(1+'Job pricer'!$B$10)),2)</f>
        <v>119.6</v>
      </c>
    </row>
    <row r="20" spans="1:2" x14ac:dyDescent="0.25">
      <c r="A20" t="s">
        <v>38</v>
      </c>
      <c r="B20" s="19">
        <f>(('Job pricer'!$B$19+'Job pricer'!$B$11)+'Job pricer'!$B$12)</f>
        <v>139.6</v>
      </c>
    </row>
    <row r="21" spans="1:2" x14ac:dyDescent="0.25">
      <c r="A21" t="s">
        <v>39</v>
      </c>
      <c r="B21" s="19">
        <f>CEILING(('Job pricer'!$B$20/(1-'Job pricer'!$B$14)),5)</f>
        <v>235</v>
      </c>
    </row>
    <row r="22" spans="1:2" x14ac:dyDescent="0.25">
      <c r="A22" t="s">
        <v>40</v>
      </c>
      <c r="B22" s="19">
        <f>CEILING(('Job pricer'!$B$21*(1-'Job pricer'!$B$15)),5)</f>
        <v>200</v>
      </c>
    </row>
    <row r="23" spans="1:2" x14ac:dyDescent="0.25">
      <c r="A23" t="s">
        <v>41</v>
      </c>
      <c r="B23" s="20">
        <f>IFERROR((('Job pricer'!$B$22-'Job pricer'!$B$20)/'Job pricer'!$B$22),0)</f>
        <v>0.30200000000000005</v>
      </c>
    </row>
    <row r="24" spans="1:2" x14ac:dyDescent="0.25">
      <c r="A24" t="s">
        <v>42</v>
      </c>
      <c r="B24" s="19">
        <f>IFERROR(('Job pricer'!$B$21/'Job pricer'!$B$17),0)</f>
        <v>45.19230769230769</v>
      </c>
    </row>
  </sheetData>
  <dataValidations count="4">
    <dataValidation type="decimal" operator="greaterThanOrEqual" allowBlank="1" showErrorMessage="1" errorTitle="Number expected" error="Enter a number." sqref="B10:B12">
      <formula1>-1000000000000</formula1>
    </dataValidation>
    <dataValidation type="decimal" operator="greaterThanOrEqual" allowBlank="1" showErrorMessage="1" errorTitle="Number expected" error="Enter a number." sqref="B14:B15">
      <formula1>-1000000000000</formula1>
    </dataValidation>
    <dataValidation type="decimal" operator="greaterThanOrEqual" allowBlank="1" showErrorMessage="1" errorTitle="Number expected" error="Enter a number." sqref="B3:B6">
      <formula1>-1000000000000</formula1>
    </dataValidation>
    <dataValidation type="decimal" operator="greaterThanOrEqual" allowBlank="1" showErrorMessage="1" errorTitle="Number expected" error="Enter a number." sqref="B8:B12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Job pricer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