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<sst xmlns="http://schemas.openxmlformats.org/spreadsheetml/2006/main" count="50" uniqueCount="45">
  <si>
    <t>Candle Maker Inventory Tracker</t>
  </si>
  <si>
    <t>A free inventory tracker for candle makers: track finished candles, wax, and vessels with reorder points and COGS in Sheets or Excel.</t>
  </si>
  <si>
    <t>Quick start</t>
  </si>
  <si>
    <t>Open the Inventory tab and replace the sample rows with your own — one row per entry. Formulas fill in automatically for new rows.</t>
  </si>
  <si>
    <t>Track finished candles and supplies in one list; Reorder turns red at or below the reorder point.</t>
  </si>
  <si>
    <t>Margin uses retail for finished candles; supplies can stay at 0. Label candles with required safety warnings.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</si>
  <si>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</si>
  <si>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</si>
  <si>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</si>
  <si>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</si>
  <si>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</si>
  <si>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</si>
  <si>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</si>
  <si>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</si>
  <si>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</si>
  <si>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</si>
  <si>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</si>
  <si>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</si>
  <si>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</si>
  <si>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</si>
  <si>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</si>
  <si>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</si>
  <si>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</si>
  <si>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8 oz amber jar: Cedar and Sage</t>
  </si>
  <si>
    <t>Finished candles</t>
  </si>
  <si>
    <t>In-house</t>
  </si>
  <si>
    <t>8 oz amber jar: Fig and Black Tea</t>
  </si>
  <si>
    <t>Soy wax 50 lb</t>
  </si>
  <si>
    <t>Wax</t>
  </si>
  <si>
    <t>Candle supply</t>
  </si>
  <si>
    <t>Cotton wicks CD-10 (100)</t>
  </si>
  <si>
    <t>Wicks</t>
  </si>
  <si>
    <t>8 oz amber jars with lids (12)</t>
  </si>
  <si>
    <t>Vessels</t>
  </si>
  <si>
    <t>Packaging supply</t>
  </si>
  <si>
    <t>Cedar and Sage oil 16 oz</t>
  </si>
  <si>
    <t>Fragrance oil</t>
  </si>
  <si>
    <t>Fragrance co</t>
  </si>
  <si>
    <t>Gift boxes (25)</t>
  </si>
  <si>
    <t>Packaging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</si>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</sst>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36</v>
      </c>
      <c r="E2" s="11">
        <v>24</v>
      </c>
      <c r="F2" s="12">
        <v>6.2</v>
      </c>
      <c r="G2" s="12">
        <v>26</v>
      </c>
      <c r="H2" s="13">
        <f>IF($A2="","",IFERROR(((G2-F2)/G2),0))</f>
        <v>0.7615384615384616</v>
      </c>
      <c r="I2" s="14">
        <f>IF($A2="","",(D2*F2))</f>
        <v>223.20000000000002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25</v>
      </c>
      <c r="D3" s="11">
        <v>14</v>
      </c>
      <c r="E3" s="11">
        <v>24</v>
      </c>
      <c r="F3" s="12">
        <v>6.4</v>
      </c>
      <c r="G3" s="12">
        <v>26</v>
      </c>
      <c r="H3" s="13">
        <f>IF($A3="","",IFERROR(((G3-F3)/G3),0))</f>
        <v>0.7538461538461539</v>
      </c>
      <c r="I3" s="14">
        <f>IF($A3="","",(D3*F3))</f>
        <v>89.60000000000001</v>
      </c>
      <c r="J3" s="15" t="str">
        <f>IF($A3="","",IF((D3&lt;=E3),"Reorder","OK"))</f>
        <v>Reorder</v>
      </c>
    </row>
    <row r="4" spans="1:10" x14ac:dyDescent="0.25">
      <c r="A4" t="s">
        <v>27</v>
      </c>
      <c r="B4" t="s">
        <v>28</v>
      </c>
      <c r="C4" t="s">
        <v>29</v>
      </c>
      <c r="D4" s="11">
        <v>2</v>
      </c>
      <c r="E4" s="11">
        <v>2</v>
      </c>
      <c r="F4" s="12">
        <v>98</v>
      </c>
      <c r="G4" s="12">
        <v>0</v>
      </c>
      <c r="H4" s="13">
        <f>IF($A4="","",IFERROR(((G4-F4)/G4),0))</f>
        <v>0</v>
      </c>
      <c r="I4" s="14">
        <f>IF($A4="","",(D4*F4))</f>
        <v>196</v>
      </c>
      <c r="J4" s="15" t="str">
        <f>IF($A4="","",IF((D4&lt;=E4),"Reorder","OK"))</f>
        <v>Reorder</v>
      </c>
    </row>
    <row r="5" spans="1:10" x14ac:dyDescent="0.25">
      <c r="A5" t="s">
        <v>30</v>
      </c>
      <c r="B5" t="s">
        <v>31</v>
      </c>
      <c r="C5" t="s">
        <v>29</v>
      </c>
      <c r="D5" s="11">
        <v>3</v>
      </c>
      <c r="E5" s="11">
        <v>2</v>
      </c>
      <c r="F5" s="12">
        <v>9</v>
      </c>
      <c r="G5" s="12">
        <v>0</v>
      </c>
      <c r="H5" s="13">
        <f>IF($A5="","",IFERROR(((G5-F5)/G5),0))</f>
        <v>0</v>
      </c>
      <c r="I5" s="14">
        <f>IF($A5="","",(D5*F5))</f>
        <v>27</v>
      </c>
      <c r="J5" s="15" t="str">
        <f>IF($A5="","",IF((D5&lt;=E5),"Reorder","OK"))</f>
        <v>OK</v>
      </c>
    </row>
    <row r="6" spans="1:10" x14ac:dyDescent="0.25">
      <c r="A6" t="s">
        <v>32</v>
      </c>
      <c r="B6" t="s">
        <v>33</v>
      </c>
      <c r="C6" t="s">
        <v>34</v>
      </c>
      <c r="D6" s="11">
        <v>6</v>
      </c>
      <c r="E6" s="11">
        <v>8</v>
      </c>
      <c r="F6" s="12">
        <v>18</v>
      </c>
      <c r="G6" s="12">
        <v>0</v>
      </c>
      <c r="H6" s="13">
        <f>IF($A6="","",IFERROR(((G6-F6)/G6),0))</f>
        <v>0</v>
      </c>
      <c r="I6" s="14">
        <f>IF($A6="","",(D6*F6))</f>
        <v>108</v>
      </c>
      <c r="J6" s="15" t="str">
        <f>IF($A6="","",IF((D6&lt;=E6),"Reorder","OK"))</f>
        <v>Reorder</v>
      </c>
    </row>
    <row r="7" spans="1:10" x14ac:dyDescent="0.25">
      <c r="A7" t="s">
        <v>35</v>
      </c>
      <c r="B7" t="s">
        <v>36</v>
      </c>
      <c r="C7" t="s">
        <v>37</v>
      </c>
      <c r="D7" s="11">
        <v>2</v>
      </c>
      <c r="E7" s="11">
        <v>1</v>
      </c>
      <c r="F7" s="12">
        <v>32</v>
      </c>
      <c r="G7" s="12">
        <v>0</v>
      </c>
      <c r="H7" s="13">
        <f>IF($A7="","",IFERROR(((G7-F7)/G7),0))</f>
        <v>0</v>
      </c>
      <c r="I7" s="14">
        <f>IF($A7="","",(D7*F7))</f>
        <v>64</v>
      </c>
      <c r="J7" s="15" t="str">
        <f>IF($A7="","",IF((D7&lt;=E7),"Reorder","OK"))</f>
        <v>OK</v>
      </c>
    </row>
    <row r="8" spans="1:10" x14ac:dyDescent="0.25">
      <c r="A8" t="s">
        <v>38</v>
      </c>
      <c r="B8" t="s">
        <v>39</v>
      </c>
      <c r="C8" t="s">
        <v>34</v>
      </c>
      <c r="D8" s="11">
        <v>2</v>
      </c>
      <c r="E8" s="11">
        <v>2</v>
      </c>
      <c r="F8" s="12">
        <v>24</v>
      </c>
      <c r="G8" s="12">
        <v>0</v>
      </c>
      <c r="H8" s="13">
        <f>IF($A8="","",IFERROR(((G8-F8)/G8),0))</f>
        <v>0</v>
      </c>
      <c r="I8" s="14">
        <f>IF($A8="","",(D8*F8))</f>
        <v>48</v>
      </c>
      <c r="J8" s="15" t="str">
        <f>IF($A8="","",IF((D8&lt;=E8),"Reorder","OK"))</f>
        <v>Reorder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Finished candles, Wax, Wicks, Vessels, Fragrance oil, Packaging" sqref="B2:B201">
      <formula1>"Finished candles,Wax,Wicks,Vessels,Fragrance oil,Packaging"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13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SUM('Inventory'!$I$2:$I$201)</f>
        <v>755.8</v>
      </c>
    </row>
    <row r="4" spans="1:2" x14ac:dyDescent="0.25">
      <c r="A4" t="s">
        <v>44</v>
      </c>
      <c r="B4" s="20">
        <f>COUNTIF('Inventory'!$J$2:$J$201,"Reorder")</f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