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mbers" state="visible" r:id="rId5"/>
    <sheet sheetId="3" name="Revenue" state="visible" r:id="rId6"/>
  </sheets>
  <calcPr calcId="171027" fullCalcOnLoad="1"/>
</workbook>
</file>

<file path=xl/sharedStrings.xml><?xml version="1.0" encoding="utf-8"?>
<sst xmlns="http://schemas.openxmlformats.org/spreadsheetml/2006/main" count="56" uniqueCount="49">
  <si>
    <t>Boxing Gym Member Tracker</t>
  </si>
  <si>
    <t>A free member tracker for boxing gyms: log plans, renewals, and drop-in vs. membership revenue in Google Sheets or Excel.</t>
  </si>
  <si>
    <t>Quick start</t>
  </si>
  <si>
    <t>Open the Members tab and replace the sample rows with your own — one row per entry. Formulas fill in automatically for new rows.</t>
  </si>
  <si>
    <t>Renewal dates turn red when passed for active members: charge or follow up.</t>
  </si>
  <si>
    <t>Every member needs a signed waiver; sparring should be supervised and with proper gear.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</si>
  <si>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</si>
  <si>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</si>
  <si>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</si>
  <si>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</si>
  <si>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</si>
  <si>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</si>
  <si>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</si>
  <si>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Member</t>
  </si>
  <si>
    <t>Plan</t>
  </si>
  <si>
    <t>Monthly price</t>
  </si>
  <si>
    <t>Joined</t>
  </si>
  <si>
    <t>Renewal date</t>
  </si>
  <si>
    <t>Status</t>
  </si>
  <si>
    <t>Drop-in visits (month)</t>
  </si>
  <si>
    <t>Drop-in rate</t>
  </si>
  <si>
    <t>Waiver on file</t>
  </si>
  <si>
    <t>Monthly revenue</t>
  </si>
  <si>
    <t>Months as member</t>
  </si>
  <si>
    <t>A. Ruiz</t>
  </si>
  <si>
    <t>Unlimited</t>
  </si>
  <si>
    <t>Active</t>
  </si>
  <si>
    <t>Yes</t>
  </si>
  <si>
    <t>B. Chen</t>
  </si>
  <si>
    <t>8 classes / month</t>
  </si>
  <si>
    <t>C. Park</t>
  </si>
  <si>
    <t>Fighter team</t>
  </si>
  <si>
    <t>D. Okoro</t>
  </si>
  <si>
    <t>Drop-in</t>
  </si>
  <si>
    <t>E. Lee</t>
  </si>
  <si>
    <t>Frozen</t>
  </si>
  <si>
    <t>No</t>
  </si>
  <si>
    <t>Item</t>
  </si>
  <si>
    <t>Value</t>
  </si>
  <si>
    <t>Notes</t>
  </si>
  <si>
    <t>Members</t>
  </si>
  <si>
    <t>Active members</t>
  </si>
  <si>
    <t>Monthly</t>
  </si>
  <si>
    <t>Membership revenue</t>
  </si>
  <si>
    <t>Total monthly revenue</t>
  </si>
  <si>
    <t>Memberships plus drop-ins.</t>
  </si>
  <si>
    <t>Safety</t>
  </si>
  <si>
    <t>Waivers missing</t>
  </si>
  <si>
    <t>No sparring until signed.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</si>
</sst>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14" customWidth="1"/>
    <col min="5" max="5" width="15" customWidth="1"/>
    <col min="6" max="6" width="16" customWidth="1"/>
    <col min="7" max="7" width="25" customWidth="1"/>
    <col min="8" max="8" width="15" customWidth="1"/>
    <col min="9" max="9" width="17" customWidth="1"/>
    <col min="10" max="10" width="18" customWidth="1"/>
    <col min="11" max="11" width="19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s="11">
        <v>149</v>
      </c>
      <c r="D2" s="12">
        <v>45882</v>
      </c>
      <c r="E2" s="12">
        <v>46317</v>
      </c>
      <c r="F2" t="s">
        <v>26</v>
      </c>
      <c r="G2" s="13">
        <v>0</v>
      </c>
      <c r="H2" s="11">
        <v>0</v>
      </c>
      <c r="I2" t="s">
        <v>27</v>
      </c>
      <c r="J2" s="14">
        <f>IF($A2="","",(IF((F2="Active"),C2,0)+(G2*H2)))</f>
        <v>149</v>
      </c>
      <c r="K2" s="15">
        <f>IF($A2="","",ROUND(((TODAY()-D2)/30.4),0))</f>
        <v>14</v>
      </c>
    </row>
    <row r="3" spans="1:11" x14ac:dyDescent="0.25">
      <c r="A3" t="s">
        <v>28</v>
      </c>
      <c r="B3" t="s">
        <v>29</v>
      </c>
      <c r="C3" s="11">
        <v>99</v>
      </c>
      <c r="D3" s="12">
        <v>46155</v>
      </c>
      <c r="E3" s="12">
        <v>46306</v>
      </c>
      <c r="F3" t="s">
        <v>26</v>
      </c>
      <c r="G3" s="13">
        <v>0</v>
      </c>
      <c r="H3" s="11">
        <v>0</v>
      </c>
      <c r="I3" t="s">
        <v>27</v>
      </c>
      <c r="J3" s="14">
        <f>IF($A3="","",(IF((F3="Active"),C3,0)+(G3*H3)))</f>
        <v>99</v>
      </c>
      <c r="K3" s="15">
        <f>IF($A3="","",ROUND(((TODAY()-D3)/30.4),0))</f>
        <v>5</v>
      </c>
    </row>
    <row r="4" spans="1:11" x14ac:dyDescent="0.25">
      <c r="A4" t="s">
        <v>30</v>
      </c>
      <c r="B4" t="s">
        <v>31</v>
      </c>
      <c r="C4" s="11">
        <v>199</v>
      </c>
      <c r="D4" s="12">
        <v>45517</v>
      </c>
      <c r="E4" s="12">
        <v>46324</v>
      </c>
      <c r="F4" t="s">
        <v>26</v>
      </c>
      <c r="G4" s="13">
        <v>0</v>
      </c>
      <c r="H4" s="11">
        <v>0</v>
      </c>
      <c r="I4" t="s">
        <v>27</v>
      </c>
      <c r="J4" s="14">
        <f>IF($A4="","",(IF((F4="Active"),C4,0)+(G4*H4)))</f>
        <v>199</v>
      </c>
      <c r="K4" s="15">
        <f>IF($A4="","",ROUND(((TODAY()-D4)/30.4),0))</f>
        <v>26</v>
      </c>
    </row>
    <row r="5" spans="1:11" x14ac:dyDescent="0.25">
      <c r="A5" t="s">
        <v>32</v>
      </c>
      <c r="B5" t="s">
        <v>33</v>
      </c>
      <c r="C5" s="11">
        <v>0</v>
      </c>
      <c r="D5" s="12">
        <v>46247</v>
      </c>
      <c r="E5" s="12">
        <v>46338</v>
      </c>
      <c r="F5" t="s">
        <v>26</v>
      </c>
      <c r="G5" s="13">
        <v>4</v>
      </c>
      <c r="H5" s="11">
        <v>25</v>
      </c>
      <c r="I5" t="s">
        <v>27</v>
      </c>
      <c r="J5" s="14">
        <f>IF($A5="","",(IF((F5="Active"),C5,0)+(G5*H5)))</f>
        <v>100</v>
      </c>
      <c r="K5" s="15">
        <f>IF($A5="","",ROUND(((TODAY()-D5)/30.4),0))</f>
        <v>2</v>
      </c>
    </row>
    <row r="6" spans="1:11" x14ac:dyDescent="0.25">
      <c r="A6" t="s">
        <v>34</v>
      </c>
      <c r="B6" t="s">
        <v>25</v>
      </c>
      <c r="C6" s="11">
        <v>149</v>
      </c>
      <c r="D6" s="12">
        <v>46066</v>
      </c>
      <c r="E6" s="12">
        <v>46328</v>
      </c>
      <c r="F6" t="s">
        <v>35</v>
      </c>
      <c r="G6" s="13">
        <v>0</v>
      </c>
      <c r="H6" s="11">
        <v>0</v>
      </c>
      <c r="I6" t="s">
        <v>36</v>
      </c>
      <c r="J6" s="14">
        <f>IF($A6="","",(IF((F6="Active"),C6,0)+(G6*H6)))</f>
        <v>0</v>
      </c>
      <c r="K6" s="15">
        <f>IF($A6="","",ROUND(((TODAY()-D6)/30.4),0))</f>
        <v>8</v>
      </c>
    </row>
    <row r="7" spans="1:11" x14ac:dyDescent="0.25">
      <c r="C7" s="11"/>
      <c r="D7" s="12"/>
      <c r="E7" s="12"/>
      <c r="G7" s="13"/>
      <c r="H7" s="11"/>
      <c r="J7" s="14" t="str">
        <f>IF($A7="","",(IF((F7="Active"),C7,0)+(G7*H7)))</f>
        <v/>
      </c>
      <c r="K7" s="15" t="str">
        <f>IF($A7="","",ROUND(((TODAY()-D7)/30.4),0))</f>
        <v/>
      </c>
    </row>
    <row r="8" spans="1:11" x14ac:dyDescent="0.25">
      <c r="C8" s="11"/>
      <c r="D8" s="12"/>
      <c r="E8" s="12"/>
      <c r="G8" s="13"/>
      <c r="H8" s="11"/>
      <c r="J8" s="14" t="str">
        <f>IF($A8="","",(IF((F8="Active"),C8,0)+(G8*H8)))</f>
        <v/>
      </c>
      <c r="K8" s="15" t="str">
        <f>IF($A8="","",ROUND(((TODAY()-D8)/30.4),0))</f>
        <v/>
      </c>
    </row>
    <row r="9" spans="1:11" x14ac:dyDescent="0.25">
      <c r="C9" s="11"/>
      <c r="D9" s="12"/>
      <c r="E9" s="12"/>
      <c r="G9" s="13"/>
      <c r="H9" s="11"/>
      <c r="J9" s="14" t="str">
        <f>IF($A9="","",(IF((F9="Active"),C9,0)+(G9*H9)))</f>
        <v/>
      </c>
      <c r="K9" s="15" t="str">
        <f>IF($A9="","",ROUND(((TODAY()-D9)/30.4),0))</f>
        <v/>
      </c>
    </row>
    <row r="10" spans="1:11" x14ac:dyDescent="0.25">
      <c r="C10" s="11"/>
      <c r="D10" s="12"/>
      <c r="E10" s="12"/>
      <c r="G10" s="13"/>
      <c r="H10" s="11"/>
      <c r="J10" s="14" t="str">
        <f>IF($A10="","",(IF((F10="Active"),C10,0)+(G10*H10)))</f>
        <v/>
      </c>
      <c r="K10" s="15" t="str">
        <f>IF($A10="","",ROUND(((TODAY()-D10)/30.4),0))</f>
        <v/>
      </c>
    </row>
    <row r="11" spans="1:11" x14ac:dyDescent="0.25">
      <c r="C11" s="11"/>
      <c r="D11" s="12"/>
      <c r="E11" s="12"/>
      <c r="G11" s="13"/>
      <c r="H11" s="11"/>
      <c r="J11" s="14" t="str">
        <f>IF($A11="","",(IF((F11="Active"),C11,0)+(G11*H11)))</f>
        <v/>
      </c>
      <c r="K11" s="15" t="str">
        <f>IF($A11="","",ROUND(((TODAY()-D11)/30.4),0))</f>
        <v/>
      </c>
    </row>
    <row r="12" spans="1:11" x14ac:dyDescent="0.25">
      <c r="C12" s="11"/>
      <c r="D12" s="12"/>
      <c r="E12" s="12"/>
      <c r="G12" s="13"/>
      <c r="H12" s="11"/>
      <c r="J12" s="14" t="str">
        <f>IF($A12="","",(IF((F12="Active"),C12,0)+(G12*H12)))</f>
        <v/>
      </c>
      <c r="K12" s="15" t="str">
        <f>IF($A12="","",ROUND(((TODAY()-D12)/30.4),0))</f>
        <v/>
      </c>
    </row>
    <row r="13" spans="1:11" x14ac:dyDescent="0.25">
      <c r="C13" s="11"/>
      <c r="D13" s="12"/>
      <c r="E13" s="12"/>
      <c r="G13" s="13"/>
      <c r="H13" s="11"/>
      <c r="J13" s="14" t="str">
        <f>IF($A13="","",(IF((F13="Active"),C13,0)+(G13*H13)))</f>
        <v/>
      </c>
      <c r="K13" s="15" t="str">
        <f>IF($A13="","",ROUND(((TODAY()-D13)/30.4),0))</f>
        <v/>
      </c>
    </row>
    <row r="14" spans="1:11" x14ac:dyDescent="0.25">
      <c r="C14" s="11"/>
      <c r="D14" s="12"/>
      <c r="E14" s="12"/>
      <c r="G14" s="13"/>
      <c r="H14" s="11"/>
      <c r="J14" s="14" t="str">
        <f>IF($A14="","",(IF((F14="Active"),C14,0)+(G14*H14)))</f>
        <v/>
      </c>
      <c r="K14" s="15" t="str">
        <f>IF($A14="","",ROUND(((TODAY()-D14)/30.4),0))</f>
        <v/>
      </c>
    </row>
    <row r="15" spans="1:11" x14ac:dyDescent="0.25">
      <c r="C15" s="11"/>
      <c r="D15" s="12"/>
      <c r="E15" s="12"/>
      <c r="G15" s="13"/>
      <c r="H15" s="11"/>
      <c r="J15" s="14" t="str">
        <f>IF($A15="","",(IF((F15="Active"),C15,0)+(G15*H15)))</f>
        <v/>
      </c>
      <c r="K15" s="15" t="str">
        <f>IF($A15="","",ROUND(((TODAY()-D15)/30.4),0))</f>
        <v/>
      </c>
    </row>
    <row r="16" spans="1:11" x14ac:dyDescent="0.25">
      <c r="C16" s="11"/>
      <c r="D16" s="12"/>
      <c r="E16" s="12"/>
      <c r="G16" s="13"/>
      <c r="H16" s="11"/>
      <c r="J16" s="14" t="str">
        <f>IF($A16="","",(IF((F16="Active"),C16,0)+(G16*H16)))</f>
        <v/>
      </c>
      <c r="K16" s="15" t="str">
        <f>IF($A16="","",ROUND(((TODAY()-D16)/30.4),0))</f>
        <v/>
      </c>
    </row>
    <row r="17" spans="1:11" x14ac:dyDescent="0.25">
      <c r="C17" s="11"/>
      <c r="D17" s="12"/>
      <c r="E17" s="12"/>
      <c r="G17" s="13"/>
      <c r="H17" s="11"/>
      <c r="J17" s="14" t="str">
        <f>IF($A17="","",(IF((F17="Active"),C17,0)+(G17*H17)))</f>
        <v/>
      </c>
      <c r="K17" s="15" t="str">
        <f>IF($A17="","",ROUND(((TODAY()-D17)/30.4),0))</f>
        <v/>
      </c>
    </row>
    <row r="18" spans="1:11" x14ac:dyDescent="0.25">
      <c r="C18" s="11"/>
      <c r="D18" s="12"/>
      <c r="E18" s="12"/>
      <c r="G18" s="13"/>
      <c r="H18" s="11"/>
      <c r="J18" s="14" t="str">
        <f>IF($A18="","",(IF((F18="Active"),C18,0)+(G18*H18)))</f>
        <v/>
      </c>
      <c r="K18" s="15" t="str">
        <f>IF($A18="","",ROUND(((TODAY()-D18)/30.4),0))</f>
        <v/>
      </c>
    </row>
    <row r="19" spans="1:11" x14ac:dyDescent="0.25">
      <c r="C19" s="11"/>
      <c r="D19" s="12"/>
      <c r="E19" s="12"/>
      <c r="G19" s="13"/>
      <c r="H19" s="11"/>
      <c r="J19" s="14" t="str">
        <f>IF($A19="","",(IF((F19="Active"),C19,0)+(G19*H19)))</f>
        <v/>
      </c>
      <c r="K19" s="15" t="str">
        <f>IF($A19="","",ROUND(((TODAY()-D19)/30.4),0))</f>
        <v/>
      </c>
    </row>
    <row r="20" spans="1:11" x14ac:dyDescent="0.25">
      <c r="C20" s="11"/>
      <c r="D20" s="12"/>
      <c r="E20" s="12"/>
      <c r="G20" s="13"/>
      <c r="H20" s="11"/>
      <c r="J20" s="14" t="str">
        <f>IF($A20="","",(IF((F20="Active"),C20,0)+(G20*H20)))</f>
        <v/>
      </c>
      <c r="K20" s="15" t="str">
        <f>IF($A20="","",ROUND(((TODAY()-D20)/30.4),0))</f>
        <v/>
      </c>
    </row>
    <row r="21" spans="1:11" x14ac:dyDescent="0.25">
      <c r="C21" s="11"/>
      <c r="D21" s="12"/>
      <c r="E21" s="12"/>
      <c r="G21" s="13"/>
      <c r="H21" s="11"/>
      <c r="J21" s="14" t="str">
        <f>IF($A21="","",(IF((F21="Active"),C21,0)+(G21*H21)))</f>
        <v/>
      </c>
      <c r="K21" s="15" t="str">
        <f>IF($A21="","",ROUND(((TODAY()-D21)/30.4),0))</f>
        <v/>
      </c>
    </row>
    <row r="22" spans="1:11" x14ac:dyDescent="0.25">
      <c r="C22" s="11"/>
      <c r="D22" s="12"/>
      <c r="E22" s="12"/>
      <c r="G22" s="13"/>
      <c r="H22" s="11"/>
      <c r="J22" s="14" t="str">
        <f>IF($A22="","",(IF((F22="Active"),C22,0)+(G22*H22)))</f>
        <v/>
      </c>
      <c r="K22" s="15" t="str">
        <f>IF($A22="","",ROUND(((TODAY()-D22)/30.4),0))</f>
        <v/>
      </c>
    </row>
    <row r="23" spans="1:11" x14ac:dyDescent="0.25">
      <c r="C23" s="11"/>
      <c r="D23" s="12"/>
      <c r="E23" s="12"/>
      <c r="G23" s="13"/>
      <c r="H23" s="11"/>
      <c r="J23" s="14" t="str">
        <f>IF($A23="","",(IF((F23="Active"),C23,0)+(G23*H23)))</f>
        <v/>
      </c>
      <c r="K23" s="15" t="str">
        <f>IF($A23="","",ROUND(((TODAY()-D23)/30.4),0))</f>
        <v/>
      </c>
    </row>
    <row r="24" spans="1:11" x14ac:dyDescent="0.25">
      <c r="C24" s="11"/>
      <c r="D24" s="12"/>
      <c r="E24" s="12"/>
      <c r="G24" s="13"/>
      <c r="H24" s="11"/>
      <c r="J24" s="14" t="str">
        <f>IF($A24="","",(IF((F24="Active"),C24,0)+(G24*H24)))</f>
        <v/>
      </c>
      <c r="K24" s="15" t="str">
        <f>IF($A24="","",ROUND(((TODAY()-D24)/30.4),0))</f>
        <v/>
      </c>
    </row>
    <row r="25" spans="1:11" x14ac:dyDescent="0.25">
      <c r="C25" s="11"/>
      <c r="D25" s="12"/>
      <c r="E25" s="12"/>
      <c r="G25" s="13"/>
      <c r="H25" s="11"/>
      <c r="J25" s="14" t="str">
        <f>IF($A25="","",(IF((F25="Active"),C25,0)+(G25*H25)))</f>
        <v/>
      </c>
      <c r="K25" s="15" t="str">
        <f>IF($A25="","",ROUND(((TODAY()-D25)/30.4),0))</f>
        <v/>
      </c>
    </row>
    <row r="26" spans="1:11" x14ac:dyDescent="0.25">
      <c r="C26" s="11"/>
      <c r="D26" s="12"/>
      <c r="E26" s="12"/>
      <c r="G26" s="13"/>
      <c r="H26" s="11"/>
      <c r="J26" s="14" t="str">
        <f>IF($A26="","",(IF((F26="Active"),C26,0)+(G26*H26)))</f>
        <v/>
      </c>
      <c r="K26" s="15" t="str">
        <f>IF($A26="","",ROUND(((TODAY()-D26)/30.4),0))</f>
        <v/>
      </c>
    </row>
    <row r="27" spans="1:11" x14ac:dyDescent="0.25">
      <c r="C27" s="11"/>
      <c r="D27" s="12"/>
      <c r="E27" s="12"/>
      <c r="G27" s="13"/>
      <c r="H27" s="11"/>
      <c r="J27" s="14" t="str">
        <f>IF($A27="","",(IF((F27="Active"),C27,0)+(G27*H27)))</f>
        <v/>
      </c>
      <c r="K27" s="15" t="str">
        <f>IF($A27="","",ROUND(((TODAY()-D27)/30.4),0))</f>
        <v/>
      </c>
    </row>
    <row r="28" spans="1:11" x14ac:dyDescent="0.25">
      <c r="C28" s="11"/>
      <c r="D28" s="12"/>
      <c r="E28" s="12"/>
      <c r="G28" s="13"/>
      <c r="H28" s="11"/>
      <c r="J28" s="14" t="str">
        <f>IF($A28="","",(IF((F28="Active"),C28,0)+(G28*H28)))</f>
        <v/>
      </c>
      <c r="K28" s="15" t="str">
        <f>IF($A28="","",ROUND(((TODAY()-D28)/30.4),0))</f>
        <v/>
      </c>
    </row>
    <row r="29" spans="1:11" x14ac:dyDescent="0.25">
      <c r="C29" s="11"/>
      <c r="D29" s="12"/>
      <c r="E29" s="12"/>
      <c r="G29" s="13"/>
      <c r="H29" s="11"/>
      <c r="J29" s="14" t="str">
        <f>IF($A29="","",(IF((F29="Active"),C29,0)+(G29*H29)))</f>
        <v/>
      </c>
      <c r="K29" s="15" t="str">
        <f>IF($A29="","",ROUND(((TODAY()-D29)/30.4),0))</f>
        <v/>
      </c>
    </row>
    <row r="30" spans="1:11" x14ac:dyDescent="0.25">
      <c r="C30" s="11"/>
      <c r="D30" s="12"/>
      <c r="E30" s="12"/>
      <c r="G30" s="13"/>
      <c r="H30" s="11"/>
      <c r="J30" s="14" t="str">
        <f>IF($A30="","",(IF((F30="Active"),C30,0)+(G30*H30)))</f>
        <v/>
      </c>
      <c r="K30" s="15" t="str">
        <f>IF($A30="","",ROUND(((TODAY()-D30)/30.4),0))</f>
        <v/>
      </c>
    </row>
    <row r="31" spans="1:11" x14ac:dyDescent="0.25">
      <c r="C31" s="11"/>
      <c r="D31" s="12"/>
      <c r="E31" s="12"/>
      <c r="G31" s="13"/>
      <c r="H31" s="11"/>
      <c r="J31" s="14" t="str">
        <f>IF($A31="","",(IF((F31="Active"),C31,0)+(G31*H31)))</f>
        <v/>
      </c>
      <c r="K31" s="15" t="str">
        <f>IF($A31="","",ROUND(((TODAY()-D31)/30.4),0))</f>
        <v/>
      </c>
    </row>
    <row r="32" spans="1:11" x14ac:dyDescent="0.25">
      <c r="C32" s="11"/>
      <c r="D32" s="12"/>
      <c r="E32" s="12"/>
      <c r="G32" s="13"/>
      <c r="H32" s="11"/>
      <c r="J32" s="14" t="str">
        <f>IF($A32="","",(IF((F32="Active"),C32,0)+(G32*H32)))</f>
        <v/>
      </c>
      <c r="K32" s="15" t="str">
        <f>IF($A32="","",ROUND(((TODAY()-D32)/30.4),0))</f>
        <v/>
      </c>
    </row>
    <row r="33" spans="1:11" x14ac:dyDescent="0.25">
      <c r="C33" s="11"/>
      <c r="D33" s="12"/>
      <c r="E33" s="12"/>
      <c r="G33" s="13"/>
      <c r="H33" s="11"/>
      <c r="J33" s="14" t="str">
        <f>IF($A33="","",(IF((F33="Active"),C33,0)+(G33*H33)))</f>
        <v/>
      </c>
      <c r="K33" s="15" t="str">
        <f>IF($A33="","",ROUND(((TODAY()-D33)/30.4),0))</f>
        <v/>
      </c>
    </row>
    <row r="34" spans="1:11" x14ac:dyDescent="0.25">
      <c r="C34" s="11"/>
      <c r="D34" s="12"/>
      <c r="E34" s="12"/>
      <c r="G34" s="13"/>
      <c r="H34" s="11"/>
      <c r="J34" s="14" t="str">
        <f>IF($A34="","",(IF((F34="Active"),C34,0)+(G34*H34)))</f>
        <v/>
      </c>
      <c r="K34" s="15" t="str">
        <f>IF($A34="","",ROUND(((TODAY()-D34)/30.4),0))</f>
        <v/>
      </c>
    </row>
    <row r="35" spans="1:11" x14ac:dyDescent="0.25">
      <c r="C35" s="11"/>
      <c r="D35" s="12"/>
      <c r="E35" s="12"/>
      <c r="G35" s="13"/>
      <c r="H35" s="11"/>
      <c r="J35" s="14" t="str">
        <f>IF($A35="","",(IF((F35="Active"),C35,0)+(G35*H35)))</f>
        <v/>
      </c>
      <c r="K35" s="15" t="str">
        <f>IF($A35="","",ROUND(((TODAY()-D35)/30.4),0))</f>
        <v/>
      </c>
    </row>
    <row r="36" spans="1:11" x14ac:dyDescent="0.25">
      <c r="C36" s="11"/>
      <c r="D36" s="12"/>
      <c r="E36" s="12"/>
      <c r="G36" s="13"/>
      <c r="H36" s="11"/>
      <c r="J36" s="14" t="str">
        <f>IF($A36="","",(IF((F36="Active"),C36,0)+(G36*H36)))</f>
        <v/>
      </c>
      <c r="K36" s="15" t="str">
        <f>IF($A36="","",ROUND(((TODAY()-D36)/30.4),0))</f>
        <v/>
      </c>
    </row>
    <row r="37" spans="1:11" x14ac:dyDescent="0.25">
      <c r="C37" s="11"/>
      <c r="D37" s="12"/>
      <c r="E37" s="12"/>
      <c r="G37" s="13"/>
      <c r="H37" s="11"/>
      <c r="J37" s="14" t="str">
        <f>IF($A37="","",(IF((F37="Active"),C37,0)+(G37*H37)))</f>
        <v/>
      </c>
      <c r="K37" s="15" t="str">
        <f>IF($A37="","",ROUND(((TODAY()-D37)/30.4),0))</f>
        <v/>
      </c>
    </row>
    <row r="38" spans="1:11" x14ac:dyDescent="0.25">
      <c r="C38" s="11"/>
      <c r="D38" s="12"/>
      <c r="E38" s="12"/>
      <c r="G38" s="13"/>
      <c r="H38" s="11"/>
      <c r="J38" s="14" t="str">
        <f>IF($A38="","",(IF((F38="Active"),C38,0)+(G38*H38)))</f>
        <v/>
      </c>
      <c r="K38" s="15" t="str">
        <f>IF($A38="","",ROUND(((TODAY()-D38)/30.4),0))</f>
        <v/>
      </c>
    </row>
    <row r="39" spans="1:11" x14ac:dyDescent="0.25">
      <c r="C39" s="11"/>
      <c r="D39" s="12"/>
      <c r="E39" s="12"/>
      <c r="G39" s="13"/>
      <c r="H39" s="11"/>
      <c r="J39" s="14" t="str">
        <f>IF($A39="","",(IF((F39="Active"),C39,0)+(G39*H39)))</f>
        <v/>
      </c>
      <c r="K39" s="15" t="str">
        <f>IF($A39="","",ROUND(((TODAY()-D39)/30.4),0))</f>
        <v/>
      </c>
    </row>
    <row r="40" spans="1:11" x14ac:dyDescent="0.25">
      <c r="C40" s="11"/>
      <c r="D40" s="12"/>
      <c r="E40" s="12"/>
      <c r="G40" s="13"/>
      <c r="H40" s="11"/>
      <c r="J40" s="14" t="str">
        <f>IF($A40="","",(IF((F40="Active"),C40,0)+(G40*H40)))</f>
        <v/>
      </c>
      <c r="K40" s="15" t="str">
        <f>IF($A40="","",ROUND(((TODAY()-D40)/30.4),0))</f>
        <v/>
      </c>
    </row>
    <row r="41" spans="1:11" x14ac:dyDescent="0.25">
      <c r="C41" s="11"/>
      <c r="D41" s="12"/>
      <c r="E41" s="12"/>
      <c r="G41" s="13"/>
      <c r="H41" s="11"/>
      <c r="J41" s="14" t="str">
        <f>IF($A41="","",(IF((F41="Active"),C41,0)+(G41*H41)))</f>
        <v/>
      </c>
      <c r="K41" s="15" t="str">
        <f>IF($A41="","",ROUND(((TODAY()-D41)/30.4),0))</f>
        <v/>
      </c>
    </row>
    <row r="42" spans="1:11" x14ac:dyDescent="0.25">
      <c r="C42" s="11"/>
      <c r="D42" s="12"/>
      <c r="E42" s="12"/>
      <c r="G42" s="13"/>
      <c r="H42" s="11"/>
      <c r="J42" s="14" t="str">
        <f>IF($A42="","",(IF((F42="Active"),C42,0)+(G42*H42)))</f>
        <v/>
      </c>
      <c r="K42" s="15" t="str">
        <f>IF($A42="","",ROUND(((TODAY()-D42)/30.4),0))</f>
        <v/>
      </c>
    </row>
    <row r="43" spans="1:11" x14ac:dyDescent="0.25">
      <c r="C43" s="11"/>
      <c r="D43" s="12"/>
      <c r="E43" s="12"/>
      <c r="G43" s="13"/>
      <c r="H43" s="11"/>
      <c r="J43" s="14" t="str">
        <f>IF($A43="","",(IF((F43="Active"),C43,0)+(G43*H43)))</f>
        <v/>
      </c>
      <c r="K43" s="15" t="str">
        <f>IF($A43="","",ROUND(((TODAY()-D43)/30.4),0))</f>
        <v/>
      </c>
    </row>
    <row r="44" spans="1:11" x14ac:dyDescent="0.25">
      <c r="C44" s="11"/>
      <c r="D44" s="12"/>
      <c r="E44" s="12"/>
      <c r="G44" s="13"/>
      <c r="H44" s="11"/>
      <c r="J44" s="14" t="str">
        <f>IF($A44="","",(IF((F44="Active"),C44,0)+(G44*H44)))</f>
        <v/>
      </c>
      <c r="K44" s="15" t="str">
        <f>IF($A44="","",ROUND(((TODAY()-D44)/30.4),0))</f>
        <v/>
      </c>
    </row>
    <row r="45" spans="1:11" x14ac:dyDescent="0.25">
      <c r="C45" s="11"/>
      <c r="D45" s="12"/>
      <c r="E45" s="12"/>
      <c r="G45" s="13"/>
      <c r="H45" s="11"/>
      <c r="J45" s="14" t="str">
        <f>IF($A45="","",(IF((F45="Active"),C45,0)+(G45*H45)))</f>
        <v/>
      </c>
      <c r="K45" s="15" t="str">
        <f>IF($A45="","",ROUND(((TODAY()-D45)/30.4),0))</f>
        <v/>
      </c>
    </row>
    <row r="46" spans="1:11" x14ac:dyDescent="0.25">
      <c r="C46" s="11"/>
      <c r="D46" s="12"/>
      <c r="E46" s="12"/>
      <c r="G46" s="13"/>
      <c r="H46" s="11"/>
      <c r="J46" s="14" t="str">
        <f>IF($A46="","",(IF((F46="Active"),C46,0)+(G46*H46)))</f>
        <v/>
      </c>
      <c r="K46" s="15" t="str">
        <f>IF($A46="","",ROUND(((TODAY()-D46)/30.4),0))</f>
        <v/>
      </c>
    </row>
    <row r="47" spans="1:11" x14ac:dyDescent="0.25">
      <c r="C47" s="11"/>
      <c r="D47" s="12"/>
      <c r="E47" s="12"/>
      <c r="G47" s="13"/>
      <c r="H47" s="11"/>
      <c r="J47" s="14" t="str">
        <f>IF($A47="","",(IF((F47="Active"),C47,0)+(G47*H47)))</f>
        <v/>
      </c>
      <c r="K47" s="15" t="str">
        <f>IF($A47="","",ROUND(((TODAY()-D47)/30.4),0))</f>
        <v/>
      </c>
    </row>
    <row r="48" spans="1:11" x14ac:dyDescent="0.25">
      <c r="C48" s="11"/>
      <c r="D48" s="12"/>
      <c r="E48" s="12"/>
      <c r="G48" s="13"/>
      <c r="H48" s="11"/>
      <c r="J48" s="14" t="str">
        <f>IF($A48="","",(IF((F48="Active"),C48,0)+(G48*H48)))</f>
        <v/>
      </c>
      <c r="K48" s="15" t="str">
        <f>IF($A48="","",ROUND(((TODAY()-D48)/30.4),0))</f>
        <v/>
      </c>
    </row>
    <row r="49" spans="1:11" x14ac:dyDescent="0.25">
      <c r="C49" s="11"/>
      <c r="D49" s="12"/>
      <c r="E49" s="12"/>
      <c r="G49" s="13"/>
      <c r="H49" s="11"/>
      <c r="J49" s="14" t="str">
        <f>IF($A49="","",(IF((F49="Active"),C49,0)+(G49*H49)))</f>
        <v/>
      </c>
      <c r="K49" s="15" t="str">
        <f>IF($A49="","",ROUND(((TODAY()-D49)/30.4),0))</f>
        <v/>
      </c>
    </row>
    <row r="50" spans="1:11" x14ac:dyDescent="0.25">
      <c r="C50" s="11"/>
      <c r="D50" s="12"/>
      <c r="E50" s="12"/>
      <c r="G50" s="13"/>
      <c r="H50" s="11"/>
      <c r="J50" s="14" t="str">
        <f>IF($A50="","",(IF((F50="Active"),C50,0)+(G50*H50)))</f>
        <v/>
      </c>
      <c r="K50" s="15" t="str">
        <f>IF($A50="","",ROUND(((TODAY()-D50)/30.4),0))</f>
        <v/>
      </c>
    </row>
    <row r="51" spans="1:11" x14ac:dyDescent="0.25">
      <c r="C51" s="11"/>
      <c r="D51" s="12"/>
      <c r="E51" s="12"/>
      <c r="G51" s="13"/>
      <c r="H51" s="11"/>
      <c r="J51" s="14" t="str">
        <f>IF($A51="","",(IF((F51="Active"),C51,0)+(G51*H51)))</f>
        <v/>
      </c>
      <c r="K51" s="15" t="str">
        <f>IF($A51="","",ROUND(((TODAY()-D51)/30.4),0))</f>
        <v/>
      </c>
    </row>
    <row r="52" spans="1:11" x14ac:dyDescent="0.25">
      <c r="C52" s="11"/>
      <c r="D52" s="12"/>
      <c r="E52" s="12"/>
      <c r="G52" s="13"/>
      <c r="H52" s="11"/>
      <c r="J52" s="14" t="str">
        <f>IF($A52="","",(IF((F52="Active"),C52,0)+(G52*H52)))</f>
        <v/>
      </c>
      <c r="K52" s="15" t="str">
        <f>IF($A52="","",ROUND(((TODAY()-D52)/30.4),0))</f>
        <v/>
      </c>
    </row>
    <row r="53" spans="1:11" x14ac:dyDescent="0.25">
      <c r="C53" s="11"/>
      <c r="D53" s="12"/>
      <c r="E53" s="12"/>
      <c r="G53" s="13"/>
      <c r="H53" s="11"/>
      <c r="J53" s="14" t="str">
        <f>IF($A53="","",(IF((F53="Active"),C53,0)+(G53*H53)))</f>
        <v/>
      </c>
      <c r="K53" s="15" t="str">
        <f>IF($A53="","",ROUND(((TODAY()-D53)/30.4),0))</f>
        <v/>
      </c>
    </row>
    <row r="54" spans="1:11" x14ac:dyDescent="0.25">
      <c r="C54" s="11"/>
      <c r="D54" s="12"/>
      <c r="E54" s="12"/>
      <c r="G54" s="13"/>
      <c r="H54" s="11"/>
      <c r="J54" s="14" t="str">
        <f>IF($A54="","",(IF((F54="Active"),C54,0)+(G54*H54)))</f>
        <v/>
      </c>
      <c r="K54" s="15" t="str">
        <f>IF($A54="","",ROUND(((TODAY()-D54)/30.4),0))</f>
        <v/>
      </c>
    </row>
    <row r="55" spans="1:11" x14ac:dyDescent="0.25">
      <c r="C55" s="11"/>
      <c r="D55" s="12"/>
      <c r="E55" s="12"/>
      <c r="G55" s="13"/>
      <c r="H55" s="11"/>
      <c r="J55" s="14" t="str">
        <f>IF($A55="","",(IF((F55="Active"),C55,0)+(G55*H55)))</f>
        <v/>
      </c>
      <c r="K55" s="15" t="str">
        <f>IF($A55="","",ROUND(((TODAY()-D55)/30.4),0))</f>
        <v/>
      </c>
    </row>
    <row r="56" spans="1:11" x14ac:dyDescent="0.25">
      <c r="C56" s="11"/>
      <c r="D56" s="12"/>
      <c r="E56" s="12"/>
      <c r="G56" s="13"/>
      <c r="H56" s="11"/>
      <c r="J56" s="14" t="str">
        <f>IF($A56="","",(IF((F56="Active"),C56,0)+(G56*H56)))</f>
        <v/>
      </c>
      <c r="K56" s="15" t="str">
        <f>IF($A56="","",ROUND(((TODAY()-D56)/30.4),0))</f>
        <v/>
      </c>
    </row>
    <row r="57" spans="1:11" x14ac:dyDescent="0.25">
      <c r="C57" s="11"/>
      <c r="D57" s="12"/>
      <c r="E57" s="12"/>
      <c r="G57" s="13"/>
      <c r="H57" s="11"/>
      <c r="J57" s="14" t="str">
        <f>IF($A57="","",(IF((F57="Active"),C57,0)+(G57*H57)))</f>
        <v/>
      </c>
      <c r="K57" s="15" t="str">
        <f>IF($A57="","",ROUND(((TODAY()-D57)/30.4),0))</f>
        <v/>
      </c>
    </row>
    <row r="58" spans="1:11" x14ac:dyDescent="0.25">
      <c r="C58" s="11"/>
      <c r="D58" s="12"/>
      <c r="E58" s="12"/>
      <c r="G58" s="13"/>
      <c r="H58" s="11"/>
      <c r="J58" s="14" t="str">
        <f>IF($A58="","",(IF((F58="Active"),C58,0)+(G58*H58)))</f>
        <v/>
      </c>
      <c r="K58" s="15" t="str">
        <f>IF($A58="","",ROUND(((TODAY()-D58)/30.4),0))</f>
        <v/>
      </c>
    </row>
    <row r="59" spans="1:11" x14ac:dyDescent="0.25">
      <c r="C59" s="11"/>
      <c r="D59" s="12"/>
      <c r="E59" s="12"/>
      <c r="G59" s="13"/>
      <c r="H59" s="11"/>
      <c r="J59" s="14" t="str">
        <f>IF($A59="","",(IF((F59="Active"),C59,0)+(G59*H59)))</f>
        <v/>
      </c>
      <c r="K59" s="15" t="str">
        <f>IF($A59="","",ROUND(((TODAY()-D59)/30.4),0))</f>
        <v/>
      </c>
    </row>
    <row r="60" spans="1:11" x14ac:dyDescent="0.25">
      <c r="C60" s="11"/>
      <c r="D60" s="12"/>
      <c r="E60" s="12"/>
      <c r="G60" s="13"/>
      <c r="H60" s="11"/>
      <c r="J60" s="14" t="str">
        <f>IF($A60="","",(IF((F60="Active"),C60,0)+(G60*H60)))</f>
        <v/>
      </c>
      <c r="K60" s="15" t="str">
        <f>IF($A60="","",ROUND(((TODAY()-D60)/30.4),0))</f>
        <v/>
      </c>
    </row>
    <row r="61" spans="1:11" x14ac:dyDescent="0.25">
      <c r="C61" s="11"/>
      <c r="D61" s="12"/>
      <c r="E61" s="12"/>
      <c r="G61" s="13"/>
      <c r="H61" s="11"/>
      <c r="J61" s="14" t="str">
        <f>IF($A61="","",(IF((F61="Active"),C61,0)+(G61*H61)))</f>
        <v/>
      </c>
      <c r="K61" s="15" t="str">
        <f>IF($A61="","",ROUND(((TODAY()-D61)/30.4),0))</f>
        <v/>
      </c>
    </row>
    <row r="62" spans="1:11" x14ac:dyDescent="0.25">
      <c r="C62" s="11"/>
      <c r="D62" s="12"/>
      <c r="E62" s="12"/>
      <c r="G62" s="13"/>
      <c r="H62" s="11"/>
      <c r="J62" s="14" t="str">
        <f>IF($A62="","",(IF((F62="Active"),C62,0)+(G62*H62)))</f>
        <v/>
      </c>
      <c r="K62" s="15" t="str">
        <f>IF($A62="","",ROUND(((TODAY()-D62)/30.4),0))</f>
        <v/>
      </c>
    </row>
    <row r="63" spans="1:11" x14ac:dyDescent="0.25">
      <c r="C63" s="11"/>
      <c r="D63" s="12"/>
      <c r="E63" s="12"/>
      <c r="G63" s="13"/>
      <c r="H63" s="11"/>
      <c r="J63" s="14" t="str">
        <f>IF($A63="","",(IF((F63="Active"),C63,0)+(G63*H63)))</f>
        <v/>
      </c>
      <c r="K63" s="15" t="str">
        <f>IF($A63="","",ROUND(((TODAY()-D63)/30.4),0))</f>
        <v/>
      </c>
    </row>
    <row r="64" spans="1:11" x14ac:dyDescent="0.25">
      <c r="C64" s="11"/>
      <c r="D64" s="12"/>
      <c r="E64" s="12"/>
      <c r="G64" s="13"/>
      <c r="H64" s="11"/>
      <c r="J64" s="14" t="str">
        <f>IF($A64="","",(IF((F64="Active"),C64,0)+(G64*H64)))</f>
        <v/>
      </c>
      <c r="K64" s="15" t="str">
        <f>IF($A64="","",ROUND(((TODAY()-D64)/30.4),0))</f>
        <v/>
      </c>
    </row>
    <row r="65" spans="1:11" x14ac:dyDescent="0.25">
      <c r="C65" s="11"/>
      <c r="D65" s="12"/>
      <c r="E65" s="12"/>
      <c r="G65" s="13"/>
      <c r="H65" s="11"/>
      <c r="J65" s="14" t="str">
        <f>IF($A65="","",(IF((F65="Active"),C65,0)+(G65*H65)))</f>
        <v/>
      </c>
      <c r="K65" s="15" t="str">
        <f>IF($A65="","",ROUND(((TODAY()-D65)/30.4),0))</f>
        <v/>
      </c>
    </row>
    <row r="66" spans="1:11" x14ac:dyDescent="0.25">
      <c r="C66" s="11"/>
      <c r="D66" s="12"/>
      <c r="E66" s="12"/>
      <c r="G66" s="13"/>
      <c r="H66" s="11"/>
      <c r="J66" s="14" t="str">
        <f>IF($A66="","",(IF((F66="Active"),C66,0)+(G66*H66)))</f>
        <v/>
      </c>
      <c r="K66" s="15" t="str">
        <f>IF($A66="","",ROUND(((TODAY()-D66)/30.4),0))</f>
        <v/>
      </c>
    </row>
    <row r="67" spans="1:11" x14ac:dyDescent="0.25">
      <c r="C67" s="11"/>
      <c r="D67" s="12"/>
      <c r="E67" s="12"/>
      <c r="G67" s="13"/>
      <c r="H67" s="11"/>
      <c r="J67" s="14" t="str">
        <f>IF($A67="","",(IF((F67="Active"),C67,0)+(G67*H67)))</f>
        <v/>
      </c>
      <c r="K67" s="15" t="str">
        <f>IF($A67="","",ROUND(((TODAY()-D67)/30.4),0))</f>
        <v/>
      </c>
    </row>
    <row r="68" spans="1:11" x14ac:dyDescent="0.25">
      <c r="C68" s="11"/>
      <c r="D68" s="12"/>
      <c r="E68" s="12"/>
      <c r="G68" s="13"/>
      <c r="H68" s="11"/>
      <c r="J68" s="14" t="str">
        <f>IF($A68="","",(IF((F68="Active"),C68,0)+(G68*H68)))</f>
        <v/>
      </c>
      <c r="K68" s="15" t="str">
        <f>IF($A68="","",ROUND(((TODAY()-D68)/30.4),0))</f>
        <v/>
      </c>
    </row>
    <row r="69" spans="1:11" x14ac:dyDescent="0.25">
      <c r="C69" s="11"/>
      <c r="D69" s="12"/>
      <c r="E69" s="12"/>
      <c r="G69" s="13"/>
      <c r="H69" s="11"/>
      <c r="J69" s="14" t="str">
        <f>IF($A69="","",(IF((F69="Active"),C69,0)+(G69*H69)))</f>
        <v/>
      </c>
      <c r="K69" s="15" t="str">
        <f>IF($A69="","",ROUND(((TODAY()-D69)/30.4),0))</f>
        <v/>
      </c>
    </row>
    <row r="70" spans="1:11" x14ac:dyDescent="0.25">
      <c r="C70" s="11"/>
      <c r="D70" s="12"/>
      <c r="E70" s="12"/>
      <c r="G70" s="13"/>
      <c r="H70" s="11"/>
      <c r="J70" s="14" t="str">
        <f>IF($A70="","",(IF((F70="Active"),C70,0)+(G70*H70)))</f>
        <v/>
      </c>
      <c r="K70" s="15" t="str">
        <f>IF($A70="","",ROUND(((TODAY()-D70)/30.4),0))</f>
        <v/>
      </c>
    </row>
    <row r="71" spans="1:11" x14ac:dyDescent="0.25">
      <c r="C71" s="11"/>
      <c r="D71" s="12"/>
      <c r="E71" s="12"/>
      <c r="G71" s="13"/>
      <c r="H71" s="11"/>
      <c r="J71" s="14" t="str">
        <f>IF($A71="","",(IF((F71="Active"),C71,0)+(G71*H71)))</f>
        <v/>
      </c>
      <c r="K71" s="15" t="str">
        <f>IF($A71="","",ROUND(((TODAY()-D71)/30.4),0))</f>
        <v/>
      </c>
    </row>
    <row r="72" spans="1:11" x14ac:dyDescent="0.25">
      <c r="C72" s="11"/>
      <c r="D72" s="12"/>
      <c r="E72" s="12"/>
      <c r="G72" s="13"/>
      <c r="H72" s="11"/>
      <c r="J72" s="14" t="str">
        <f>IF($A72="","",(IF((F72="Active"),C72,0)+(G72*H72)))</f>
        <v/>
      </c>
      <c r="K72" s="15" t="str">
        <f>IF($A72="","",ROUND(((TODAY()-D72)/30.4),0))</f>
        <v/>
      </c>
    </row>
    <row r="73" spans="1:11" x14ac:dyDescent="0.25">
      <c r="C73" s="11"/>
      <c r="D73" s="12"/>
      <c r="E73" s="12"/>
      <c r="G73" s="13"/>
      <c r="H73" s="11"/>
      <c r="J73" s="14" t="str">
        <f>IF($A73="","",(IF((F73="Active"),C73,0)+(G73*H73)))</f>
        <v/>
      </c>
      <c r="K73" s="15" t="str">
        <f>IF($A73="","",ROUND(((TODAY()-D73)/30.4),0))</f>
        <v/>
      </c>
    </row>
    <row r="74" spans="1:11" x14ac:dyDescent="0.25">
      <c r="C74" s="11"/>
      <c r="D74" s="12"/>
      <c r="E74" s="12"/>
      <c r="G74" s="13"/>
      <c r="H74" s="11"/>
      <c r="J74" s="14" t="str">
        <f>IF($A74="","",(IF((F74="Active"),C74,0)+(G74*H74)))</f>
        <v/>
      </c>
      <c r="K74" s="15" t="str">
        <f>IF($A74="","",ROUND(((TODAY()-D74)/30.4),0))</f>
        <v/>
      </c>
    </row>
    <row r="75" spans="1:11" x14ac:dyDescent="0.25">
      <c r="C75" s="11"/>
      <c r="D75" s="12"/>
      <c r="E75" s="12"/>
      <c r="G75" s="13"/>
      <c r="H75" s="11"/>
      <c r="J75" s="14" t="str">
        <f>IF($A75="","",(IF((F75="Active"),C75,0)+(G75*H75)))</f>
        <v/>
      </c>
      <c r="K75" s="15" t="str">
        <f>IF($A75="","",ROUND(((TODAY()-D75)/30.4),0))</f>
        <v/>
      </c>
    </row>
    <row r="76" spans="1:11" x14ac:dyDescent="0.25">
      <c r="C76" s="11"/>
      <c r="D76" s="12"/>
      <c r="E76" s="12"/>
      <c r="G76" s="13"/>
      <c r="H76" s="11"/>
      <c r="J76" s="14" t="str">
        <f>IF($A76="","",(IF((F76="Active"),C76,0)+(G76*H76)))</f>
        <v/>
      </c>
      <c r="K76" s="15" t="str">
        <f>IF($A76="","",ROUND(((TODAY()-D76)/30.4),0))</f>
        <v/>
      </c>
    </row>
    <row r="77" spans="1:11" x14ac:dyDescent="0.25">
      <c r="C77" s="11"/>
      <c r="D77" s="12"/>
      <c r="E77" s="12"/>
      <c r="G77" s="13"/>
      <c r="H77" s="11"/>
      <c r="J77" s="14" t="str">
        <f>IF($A77="","",(IF((F77="Active"),C77,0)+(G77*H77)))</f>
        <v/>
      </c>
      <c r="K77" s="15" t="str">
        <f>IF($A77="","",ROUND(((TODAY()-D77)/30.4),0))</f>
        <v/>
      </c>
    </row>
    <row r="78" spans="1:11" x14ac:dyDescent="0.25">
      <c r="C78" s="11"/>
      <c r="D78" s="12"/>
      <c r="E78" s="12"/>
      <c r="G78" s="13"/>
      <c r="H78" s="11"/>
      <c r="J78" s="14" t="str">
        <f>IF($A78="","",(IF((F78="Active"),C78,0)+(G78*H78)))</f>
        <v/>
      </c>
      <c r="K78" s="15" t="str">
        <f>IF($A78="","",ROUND(((TODAY()-D78)/30.4),0))</f>
        <v/>
      </c>
    </row>
    <row r="79" spans="1:11" x14ac:dyDescent="0.25">
      <c r="C79" s="11"/>
      <c r="D79" s="12"/>
      <c r="E79" s="12"/>
      <c r="G79" s="13"/>
      <c r="H79" s="11"/>
      <c r="J79" s="14" t="str">
        <f>IF($A79="","",(IF((F79="Active"),C79,0)+(G79*H79)))</f>
        <v/>
      </c>
      <c r="K79" s="15" t="str">
        <f>IF($A79="","",ROUND(((TODAY()-D79)/30.4),0))</f>
        <v/>
      </c>
    </row>
    <row r="80" spans="1:11" x14ac:dyDescent="0.25">
      <c r="C80" s="11"/>
      <c r="D80" s="12"/>
      <c r="E80" s="12"/>
      <c r="G80" s="13"/>
      <c r="H80" s="11"/>
      <c r="J80" s="14" t="str">
        <f>IF($A80="","",(IF((F80="Active"),C80,0)+(G80*H80)))</f>
        <v/>
      </c>
      <c r="K80" s="15" t="str">
        <f>IF($A80="","",ROUND(((TODAY()-D80)/30.4),0))</f>
        <v/>
      </c>
    </row>
    <row r="81" spans="1:11" x14ac:dyDescent="0.25">
      <c r="C81" s="11"/>
      <c r="D81" s="12"/>
      <c r="E81" s="12"/>
      <c r="G81" s="13"/>
      <c r="H81" s="11"/>
      <c r="J81" s="14" t="str">
        <f>IF($A81="","",(IF((F81="Active"),C81,0)+(G81*H81)))</f>
        <v/>
      </c>
      <c r="K81" s="15" t="str">
        <f>IF($A81="","",ROUND(((TODAY()-D81)/30.4),0))</f>
        <v/>
      </c>
    </row>
    <row r="82" spans="1:11" x14ac:dyDescent="0.25">
      <c r="C82" s="11"/>
      <c r="D82" s="12"/>
      <c r="E82" s="12"/>
      <c r="G82" s="13"/>
      <c r="H82" s="11"/>
      <c r="J82" s="14" t="str">
        <f>IF($A82="","",(IF((F82="Active"),C82,0)+(G82*H82)))</f>
        <v/>
      </c>
      <c r="K82" s="15" t="str">
        <f>IF($A82="","",ROUND(((TODAY()-D82)/30.4),0))</f>
        <v/>
      </c>
    </row>
    <row r="83" spans="1:11" x14ac:dyDescent="0.25">
      <c r="C83" s="11"/>
      <c r="D83" s="12"/>
      <c r="E83" s="12"/>
      <c r="G83" s="13"/>
      <c r="H83" s="11"/>
      <c r="J83" s="14" t="str">
        <f>IF($A83="","",(IF((F83="Active"),C83,0)+(G83*H83)))</f>
        <v/>
      </c>
      <c r="K83" s="15" t="str">
        <f>IF($A83="","",ROUND(((TODAY()-D83)/30.4),0))</f>
        <v/>
      </c>
    </row>
    <row r="84" spans="1:11" x14ac:dyDescent="0.25">
      <c r="C84" s="11"/>
      <c r="D84" s="12"/>
      <c r="E84" s="12"/>
      <c r="G84" s="13"/>
      <c r="H84" s="11"/>
      <c r="J84" s="14" t="str">
        <f>IF($A84="","",(IF((F84="Active"),C84,0)+(G84*H84)))</f>
        <v/>
      </c>
      <c r="K84" s="15" t="str">
        <f>IF($A84="","",ROUND(((TODAY()-D84)/30.4),0))</f>
        <v/>
      </c>
    </row>
    <row r="85" spans="1:11" x14ac:dyDescent="0.25">
      <c r="C85" s="11"/>
      <c r="D85" s="12"/>
      <c r="E85" s="12"/>
      <c r="G85" s="13"/>
      <c r="H85" s="11"/>
      <c r="J85" s="14" t="str">
        <f>IF($A85="","",(IF((F85="Active"),C85,0)+(G85*H85)))</f>
        <v/>
      </c>
      <c r="K85" s="15" t="str">
        <f>IF($A85="","",ROUND(((TODAY()-D85)/30.4),0))</f>
        <v/>
      </c>
    </row>
    <row r="86" spans="1:11" x14ac:dyDescent="0.25">
      <c r="C86" s="11"/>
      <c r="D86" s="12"/>
      <c r="E86" s="12"/>
      <c r="G86" s="13"/>
      <c r="H86" s="11"/>
      <c r="J86" s="14" t="str">
        <f>IF($A86="","",(IF((F86="Active"),C86,0)+(G86*H86)))</f>
        <v/>
      </c>
      <c r="K86" s="15" t="str">
        <f>IF($A86="","",ROUND(((TODAY()-D86)/30.4),0))</f>
        <v/>
      </c>
    </row>
    <row r="87" spans="1:11" x14ac:dyDescent="0.25">
      <c r="C87" s="11"/>
      <c r="D87" s="12"/>
      <c r="E87" s="12"/>
      <c r="G87" s="13"/>
      <c r="H87" s="11"/>
      <c r="J87" s="14" t="str">
        <f>IF($A87="","",(IF((F87="Active"),C87,0)+(G87*H87)))</f>
        <v/>
      </c>
      <c r="K87" s="15" t="str">
        <f>IF($A87="","",ROUND(((TODAY()-D87)/30.4),0))</f>
        <v/>
      </c>
    </row>
    <row r="88" spans="1:11" x14ac:dyDescent="0.25">
      <c r="C88" s="11"/>
      <c r="D88" s="12"/>
      <c r="E88" s="12"/>
      <c r="G88" s="13"/>
      <c r="H88" s="11"/>
      <c r="J88" s="14" t="str">
        <f>IF($A88="","",(IF((F88="Active"),C88,0)+(G88*H88)))</f>
        <v/>
      </c>
      <c r="K88" s="15" t="str">
        <f>IF($A88="","",ROUND(((TODAY()-D88)/30.4),0))</f>
        <v/>
      </c>
    </row>
    <row r="89" spans="1:11" x14ac:dyDescent="0.25">
      <c r="C89" s="11"/>
      <c r="D89" s="12"/>
      <c r="E89" s="12"/>
      <c r="G89" s="13"/>
      <c r="H89" s="11"/>
      <c r="J89" s="14" t="str">
        <f>IF($A89="","",(IF((F89="Active"),C89,0)+(G89*H89)))</f>
        <v/>
      </c>
      <c r="K89" s="15" t="str">
        <f>IF($A89="","",ROUND(((TODAY()-D89)/30.4),0))</f>
        <v/>
      </c>
    </row>
    <row r="90" spans="1:11" x14ac:dyDescent="0.25">
      <c r="C90" s="11"/>
      <c r="D90" s="12"/>
      <c r="E90" s="12"/>
      <c r="G90" s="13"/>
      <c r="H90" s="11"/>
      <c r="J90" s="14" t="str">
        <f>IF($A90="","",(IF((F90="Active"),C90,0)+(G90*H90)))</f>
        <v/>
      </c>
      <c r="K90" s="15" t="str">
        <f>IF($A90="","",ROUND(((TODAY()-D90)/30.4),0))</f>
        <v/>
      </c>
    </row>
    <row r="91" spans="1:11" x14ac:dyDescent="0.25">
      <c r="C91" s="11"/>
      <c r="D91" s="12"/>
      <c r="E91" s="12"/>
      <c r="G91" s="13"/>
      <c r="H91" s="11"/>
      <c r="J91" s="14" t="str">
        <f>IF($A91="","",(IF((F91="Active"),C91,0)+(G91*H91)))</f>
        <v/>
      </c>
      <c r="K91" s="15" t="str">
        <f>IF($A91="","",ROUND(((TODAY()-D91)/30.4),0))</f>
        <v/>
      </c>
    </row>
    <row r="92" spans="1:11" x14ac:dyDescent="0.25">
      <c r="C92" s="11"/>
      <c r="D92" s="12"/>
      <c r="E92" s="12"/>
      <c r="G92" s="13"/>
      <c r="H92" s="11"/>
      <c r="J92" s="14" t="str">
        <f>IF($A92="","",(IF((F92="Active"),C92,0)+(G92*H92)))</f>
        <v/>
      </c>
      <c r="K92" s="15" t="str">
        <f>IF($A92="","",ROUND(((TODAY()-D92)/30.4),0))</f>
        <v/>
      </c>
    </row>
    <row r="93" spans="1:11" x14ac:dyDescent="0.25">
      <c r="C93" s="11"/>
      <c r="D93" s="12"/>
      <c r="E93" s="12"/>
      <c r="G93" s="13"/>
      <c r="H93" s="11"/>
      <c r="J93" s="14" t="str">
        <f>IF($A93="","",(IF((F93="Active"),C93,0)+(G93*H93)))</f>
        <v/>
      </c>
      <c r="K93" s="15" t="str">
        <f>IF($A93="","",ROUND(((TODAY()-D93)/30.4),0))</f>
        <v/>
      </c>
    </row>
    <row r="94" spans="1:11" x14ac:dyDescent="0.25">
      <c r="C94" s="11"/>
      <c r="D94" s="12"/>
      <c r="E94" s="12"/>
      <c r="G94" s="13"/>
      <c r="H94" s="11"/>
      <c r="J94" s="14" t="str">
        <f>IF($A94="","",(IF((F94="Active"),C94,0)+(G94*H94)))</f>
        <v/>
      </c>
      <c r="K94" s="15" t="str">
        <f>IF($A94="","",ROUND(((TODAY()-D94)/30.4),0))</f>
        <v/>
      </c>
    </row>
    <row r="95" spans="1:11" x14ac:dyDescent="0.25">
      <c r="C95" s="11"/>
      <c r="D95" s="12"/>
      <c r="E95" s="12"/>
      <c r="G95" s="13"/>
      <c r="H95" s="11"/>
      <c r="J95" s="14" t="str">
        <f>IF($A95="","",(IF((F95="Active"),C95,0)+(G95*H95)))</f>
        <v/>
      </c>
      <c r="K95" s="15" t="str">
        <f>IF($A95="","",ROUND(((TODAY()-D95)/30.4),0))</f>
        <v/>
      </c>
    </row>
    <row r="96" spans="1:11" x14ac:dyDescent="0.25">
      <c r="C96" s="11"/>
      <c r="D96" s="12"/>
      <c r="E96" s="12"/>
      <c r="G96" s="13"/>
      <c r="H96" s="11"/>
      <c r="J96" s="14" t="str">
        <f>IF($A96="","",(IF((F96="Active"),C96,0)+(G96*H96)))</f>
        <v/>
      </c>
      <c r="K96" s="15" t="str">
        <f>IF($A96="","",ROUND(((TODAY()-D96)/30.4),0))</f>
        <v/>
      </c>
    </row>
    <row r="97" spans="1:11" x14ac:dyDescent="0.25">
      <c r="C97" s="11"/>
      <c r="D97" s="12"/>
      <c r="E97" s="12"/>
      <c r="G97" s="13"/>
      <c r="H97" s="11"/>
      <c r="J97" s="14" t="str">
        <f>IF($A97="","",(IF((F97="Active"),C97,0)+(G97*H97)))</f>
        <v/>
      </c>
      <c r="K97" s="15" t="str">
        <f>IF($A97="","",ROUND(((TODAY()-D97)/30.4),0))</f>
        <v/>
      </c>
    </row>
    <row r="98" spans="1:11" x14ac:dyDescent="0.25">
      <c r="C98" s="11"/>
      <c r="D98" s="12"/>
      <c r="E98" s="12"/>
      <c r="G98" s="13"/>
      <c r="H98" s="11"/>
      <c r="J98" s="14" t="str">
        <f>IF($A98="","",(IF((F98="Active"),C98,0)+(G98*H98)))</f>
        <v/>
      </c>
      <c r="K98" s="15" t="str">
        <f>IF($A98="","",ROUND(((TODAY()-D98)/30.4),0))</f>
        <v/>
      </c>
    </row>
    <row r="99" spans="1:11" x14ac:dyDescent="0.25">
      <c r="C99" s="11"/>
      <c r="D99" s="12"/>
      <c r="E99" s="12"/>
      <c r="G99" s="13"/>
      <c r="H99" s="11"/>
      <c r="J99" s="14" t="str">
        <f>IF($A99="","",(IF((F99="Active"),C99,0)+(G99*H99)))</f>
        <v/>
      </c>
      <c r="K99" s="15" t="str">
        <f>IF($A99="","",ROUND(((TODAY()-D99)/30.4),0))</f>
        <v/>
      </c>
    </row>
    <row r="100" spans="1:11" x14ac:dyDescent="0.25">
      <c r="C100" s="11"/>
      <c r="D100" s="12"/>
      <c r="E100" s="12"/>
      <c r="G100" s="13"/>
      <c r="H100" s="11"/>
      <c r="J100" s="14" t="str">
        <f>IF($A100="","",(IF((F100="Active"),C100,0)+(G100*H100)))</f>
        <v/>
      </c>
      <c r="K100" s="15" t="str">
        <f>IF($A100="","",ROUND(((TODAY()-D100)/30.4),0))</f>
        <v/>
      </c>
    </row>
    <row r="101" spans="1:11" x14ac:dyDescent="0.25">
      <c r="C101" s="11"/>
      <c r="D101" s="12"/>
      <c r="E101" s="12"/>
      <c r="G101" s="13"/>
      <c r="H101" s="11"/>
      <c r="J101" s="14" t="str">
        <f>IF($A101="","",(IF((F101="Active"),C101,0)+(G101*H101)))</f>
        <v/>
      </c>
      <c r="K101" s="15" t="str">
        <f>IF($A101="","",ROUND(((TODAY()-D101)/30.4),0))</f>
        <v/>
      </c>
    </row>
    <row r="102" spans="1:11" x14ac:dyDescent="0.25">
      <c r="C102" s="11"/>
      <c r="D102" s="12"/>
      <c r="E102" s="12"/>
      <c r="G102" s="13"/>
      <c r="H102" s="11"/>
      <c r="J102" s="14" t="str">
        <f>IF($A102="","",(IF((F102="Active"),C102,0)+(G102*H102)))</f>
        <v/>
      </c>
      <c r="K102" s="15" t="str">
        <f>IF($A102="","",ROUND(((TODAY()-D102)/30.4),0))</f>
        <v/>
      </c>
    </row>
    <row r="103" spans="1:11" x14ac:dyDescent="0.25">
      <c r="C103" s="11"/>
      <c r="D103" s="12"/>
      <c r="E103" s="12"/>
      <c r="G103" s="13"/>
      <c r="H103" s="11"/>
      <c r="J103" s="14" t="str">
        <f>IF($A103="","",(IF((F103="Active"),C103,0)+(G103*H103)))</f>
        <v/>
      </c>
      <c r="K103" s="15" t="str">
        <f>IF($A103="","",ROUND(((TODAY()-D103)/30.4),0))</f>
        <v/>
      </c>
    </row>
    <row r="104" spans="1:11" x14ac:dyDescent="0.25">
      <c r="C104" s="11"/>
      <c r="D104" s="12"/>
      <c r="E104" s="12"/>
      <c r="G104" s="13"/>
      <c r="H104" s="11"/>
      <c r="J104" s="14" t="str">
        <f>IF($A104="","",(IF((F104="Active"),C104,0)+(G104*H104)))</f>
        <v/>
      </c>
      <c r="K104" s="15" t="str">
        <f>IF($A104="","",ROUND(((TODAY()-D104)/30.4),0))</f>
        <v/>
      </c>
    </row>
    <row r="105" spans="1:11" x14ac:dyDescent="0.25">
      <c r="C105" s="11"/>
      <c r="D105" s="12"/>
      <c r="E105" s="12"/>
      <c r="G105" s="13"/>
      <c r="H105" s="11"/>
      <c r="J105" s="14" t="str">
        <f>IF($A105="","",(IF((F105="Active"),C105,0)+(G105*H105)))</f>
        <v/>
      </c>
      <c r="K105" s="15" t="str">
        <f>IF($A105="","",ROUND(((TODAY()-D105)/30.4),0))</f>
        <v/>
      </c>
    </row>
    <row r="106" spans="1:11" x14ac:dyDescent="0.25">
      <c r="C106" s="11"/>
      <c r="D106" s="12"/>
      <c r="E106" s="12"/>
      <c r="G106" s="13"/>
      <c r="H106" s="11"/>
      <c r="J106" s="14" t="str">
        <f>IF($A106="","",(IF((F106="Active"),C106,0)+(G106*H106)))</f>
        <v/>
      </c>
      <c r="K106" s="15" t="str">
        <f>IF($A106="","",ROUND(((TODAY()-D106)/30.4),0))</f>
        <v/>
      </c>
    </row>
    <row r="107" spans="1:11" x14ac:dyDescent="0.25">
      <c r="C107" s="11"/>
      <c r="D107" s="12"/>
      <c r="E107" s="12"/>
      <c r="G107" s="13"/>
      <c r="H107" s="11"/>
      <c r="J107" s="14" t="str">
        <f>IF($A107="","",(IF((F107="Active"),C107,0)+(G107*H107)))</f>
        <v/>
      </c>
      <c r="K107" s="15" t="str">
        <f>IF($A107="","",ROUND(((TODAY()-D107)/30.4),0))</f>
        <v/>
      </c>
    </row>
    <row r="108" spans="1:11" x14ac:dyDescent="0.25">
      <c r="C108" s="11"/>
      <c r="D108" s="12"/>
      <c r="E108" s="12"/>
      <c r="G108" s="13"/>
      <c r="H108" s="11"/>
      <c r="J108" s="14" t="str">
        <f>IF($A108="","",(IF((F108="Active"),C108,0)+(G108*H108)))</f>
        <v/>
      </c>
      <c r="K108" s="15" t="str">
        <f>IF($A108="","",ROUND(((TODAY()-D108)/30.4),0))</f>
        <v/>
      </c>
    </row>
    <row r="109" spans="1:11" x14ac:dyDescent="0.25">
      <c r="C109" s="11"/>
      <c r="D109" s="12"/>
      <c r="E109" s="12"/>
      <c r="G109" s="13"/>
      <c r="H109" s="11"/>
      <c r="J109" s="14" t="str">
        <f>IF($A109="","",(IF((F109="Active"),C109,0)+(G109*H109)))</f>
        <v/>
      </c>
      <c r="K109" s="15" t="str">
        <f>IF($A109="","",ROUND(((TODAY()-D109)/30.4),0))</f>
        <v/>
      </c>
    </row>
    <row r="110" spans="1:11" x14ac:dyDescent="0.25">
      <c r="C110" s="11"/>
      <c r="D110" s="12"/>
      <c r="E110" s="12"/>
      <c r="G110" s="13"/>
      <c r="H110" s="11"/>
      <c r="J110" s="14" t="str">
        <f>IF($A110="","",(IF((F110="Active"),C110,0)+(G110*H110)))</f>
        <v/>
      </c>
      <c r="K110" s="15" t="str">
        <f>IF($A110="","",ROUND(((TODAY()-D110)/30.4),0))</f>
        <v/>
      </c>
    </row>
    <row r="111" spans="1:11" x14ac:dyDescent="0.25">
      <c r="C111" s="11"/>
      <c r="D111" s="12"/>
      <c r="E111" s="12"/>
      <c r="G111" s="13"/>
      <c r="H111" s="11"/>
      <c r="J111" s="14" t="str">
        <f>IF($A111="","",(IF((F111="Active"),C111,0)+(G111*H111)))</f>
        <v/>
      </c>
      <c r="K111" s="15" t="str">
        <f>IF($A111="","",ROUND(((TODAY()-D111)/30.4),0))</f>
        <v/>
      </c>
    </row>
    <row r="112" spans="1:11" x14ac:dyDescent="0.25">
      <c r="C112" s="11"/>
      <c r="D112" s="12"/>
      <c r="E112" s="12"/>
      <c r="G112" s="13"/>
      <c r="H112" s="11"/>
      <c r="J112" s="14" t="str">
        <f>IF($A112="","",(IF((F112="Active"),C112,0)+(G112*H112)))</f>
        <v/>
      </c>
      <c r="K112" s="15" t="str">
        <f>IF($A112="","",ROUND(((TODAY()-D112)/30.4),0))</f>
        <v/>
      </c>
    </row>
    <row r="113" spans="1:11" x14ac:dyDescent="0.25">
      <c r="C113" s="11"/>
      <c r="D113" s="12"/>
      <c r="E113" s="12"/>
      <c r="G113" s="13"/>
      <c r="H113" s="11"/>
      <c r="J113" s="14" t="str">
        <f>IF($A113="","",(IF((F113="Active"),C113,0)+(G113*H113)))</f>
        <v/>
      </c>
      <c r="K113" s="15" t="str">
        <f>IF($A113="","",ROUND(((TODAY()-D113)/30.4),0))</f>
        <v/>
      </c>
    </row>
    <row r="114" spans="1:11" x14ac:dyDescent="0.25">
      <c r="C114" s="11"/>
      <c r="D114" s="12"/>
      <c r="E114" s="12"/>
      <c r="G114" s="13"/>
      <c r="H114" s="11"/>
      <c r="J114" s="14" t="str">
        <f>IF($A114="","",(IF((F114="Active"),C114,0)+(G114*H114)))</f>
        <v/>
      </c>
      <c r="K114" s="15" t="str">
        <f>IF($A114="","",ROUND(((TODAY()-D114)/30.4),0))</f>
        <v/>
      </c>
    </row>
    <row r="115" spans="1:11" x14ac:dyDescent="0.25">
      <c r="C115" s="11"/>
      <c r="D115" s="12"/>
      <c r="E115" s="12"/>
      <c r="G115" s="13"/>
      <c r="H115" s="11"/>
      <c r="J115" s="14" t="str">
        <f>IF($A115="","",(IF((F115="Active"),C115,0)+(G115*H115)))</f>
        <v/>
      </c>
      <c r="K115" s="15" t="str">
        <f>IF($A115="","",ROUND(((TODAY()-D115)/30.4),0))</f>
        <v/>
      </c>
    </row>
    <row r="116" spans="1:11" x14ac:dyDescent="0.25">
      <c r="C116" s="11"/>
      <c r="D116" s="12"/>
      <c r="E116" s="12"/>
      <c r="G116" s="13"/>
      <c r="H116" s="11"/>
      <c r="J116" s="14" t="str">
        <f>IF($A116="","",(IF((F116="Active"),C116,0)+(G116*H116)))</f>
        <v/>
      </c>
      <c r="K116" s="15" t="str">
        <f>IF($A116="","",ROUND(((TODAY()-D116)/30.4),0))</f>
        <v/>
      </c>
    </row>
    <row r="117" spans="1:11" x14ac:dyDescent="0.25">
      <c r="C117" s="11"/>
      <c r="D117" s="12"/>
      <c r="E117" s="12"/>
      <c r="G117" s="13"/>
      <c r="H117" s="11"/>
      <c r="J117" s="14" t="str">
        <f>IF($A117="","",(IF((F117="Active"),C117,0)+(G117*H117)))</f>
        <v/>
      </c>
      <c r="K117" s="15" t="str">
        <f>IF($A117="","",ROUND(((TODAY()-D117)/30.4),0))</f>
        <v/>
      </c>
    </row>
    <row r="118" spans="1:11" x14ac:dyDescent="0.25">
      <c r="C118" s="11"/>
      <c r="D118" s="12"/>
      <c r="E118" s="12"/>
      <c r="G118" s="13"/>
      <c r="H118" s="11"/>
      <c r="J118" s="14" t="str">
        <f>IF($A118="","",(IF((F118="Active"),C118,0)+(G118*H118)))</f>
        <v/>
      </c>
      <c r="K118" s="15" t="str">
        <f>IF($A118="","",ROUND(((TODAY()-D118)/30.4),0))</f>
        <v/>
      </c>
    </row>
    <row r="119" spans="1:11" x14ac:dyDescent="0.25">
      <c r="C119" s="11"/>
      <c r="D119" s="12"/>
      <c r="E119" s="12"/>
      <c r="G119" s="13"/>
      <c r="H119" s="11"/>
      <c r="J119" s="14" t="str">
        <f>IF($A119="","",(IF((F119="Active"),C119,0)+(G119*H119)))</f>
        <v/>
      </c>
      <c r="K119" s="15" t="str">
        <f>IF($A119="","",ROUND(((TODAY()-D119)/30.4),0))</f>
        <v/>
      </c>
    </row>
    <row r="120" spans="1:11" x14ac:dyDescent="0.25">
      <c r="C120" s="11"/>
      <c r="D120" s="12"/>
      <c r="E120" s="12"/>
      <c r="G120" s="13"/>
      <c r="H120" s="11"/>
      <c r="J120" s="14" t="str">
        <f>IF($A120="","",(IF((F120="Active"),C120,0)+(G120*H120)))</f>
        <v/>
      </c>
      <c r="K120" s="15" t="str">
        <f>IF($A120="","",ROUND(((TODAY()-D120)/30.4),0))</f>
        <v/>
      </c>
    </row>
    <row r="121" spans="1:11" x14ac:dyDescent="0.25">
      <c r="C121" s="11"/>
      <c r="D121" s="12"/>
      <c r="E121" s="12"/>
      <c r="G121" s="13"/>
      <c r="H121" s="11"/>
      <c r="J121" s="14" t="str">
        <f>IF($A121="","",(IF((F121="Active"),C121,0)+(G121*H121)))</f>
        <v/>
      </c>
      <c r="K121" s="15" t="str">
        <f>IF($A121="","",ROUND(((TODAY()-D121)/30.4),0))</f>
        <v/>
      </c>
    </row>
    <row r="122" spans="1:11" x14ac:dyDescent="0.25">
      <c r="C122" s="11"/>
      <c r="D122" s="12"/>
      <c r="E122" s="12"/>
      <c r="G122" s="13"/>
      <c r="H122" s="11"/>
      <c r="J122" s="14" t="str">
        <f>IF($A122="","",(IF((F122="Active"),C122,0)+(G122*H122)))</f>
        <v/>
      </c>
      <c r="K122" s="15" t="str">
        <f>IF($A122="","",ROUND(((TODAY()-D122)/30.4),0))</f>
        <v/>
      </c>
    </row>
    <row r="123" spans="1:11" x14ac:dyDescent="0.25">
      <c r="C123" s="11"/>
      <c r="D123" s="12"/>
      <c r="E123" s="12"/>
      <c r="G123" s="13"/>
      <c r="H123" s="11"/>
      <c r="J123" s="14" t="str">
        <f>IF($A123="","",(IF((F123="Active"),C123,0)+(G123*H123)))</f>
        <v/>
      </c>
      <c r="K123" s="15" t="str">
        <f>IF($A123="","",ROUND(((TODAY()-D123)/30.4),0))</f>
        <v/>
      </c>
    </row>
    <row r="124" spans="1:11" x14ac:dyDescent="0.25">
      <c r="C124" s="11"/>
      <c r="D124" s="12"/>
      <c r="E124" s="12"/>
      <c r="G124" s="13"/>
      <c r="H124" s="11"/>
      <c r="J124" s="14" t="str">
        <f>IF($A124="","",(IF((F124="Active"),C124,0)+(G124*H124)))</f>
        <v/>
      </c>
      <c r="K124" s="15" t="str">
        <f>IF($A124="","",ROUND(((TODAY()-D124)/30.4),0))</f>
        <v/>
      </c>
    </row>
    <row r="125" spans="1:11" x14ac:dyDescent="0.25">
      <c r="C125" s="11"/>
      <c r="D125" s="12"/>
      <c r="E125" s="12"/>
      <c r="G125" s="13"/>
      <c r="H125" s="11"/>
      <c r="J125" s="14" t="str">
        <f>IF($A125="","",(IF((F125="Active"),C125,0)+(G125*H125)))</f>
        <v/>
      </c>
      <c r="K125" s="15" t="str">
        <f>IF($A125="","",ROUND(((TODAY()-D125)/30.4),0))</f>
        <v/>
      </c>
    </row>
    <row r="126" spans="1:11" x14ac:dyDescent="0.25">
      <c r="C126" s="11"/>
      <c r="D126" s="12"/>
      <c r="E126" s="12"/>
      <c r="G126" s="13"/>
      <c r="H126" s="11"/>
      <c r="J126" s="14" t="str">
        <f>IF($A126="","",(IF((F126="Active"),C126,0)+(G126*H126)))</f>
        <v/>
      </c>
      <c r="K126" s="15" t="str">
        <f>IF($A126="","",ROUND(((TODAY()-D126)/30.4),0))</f>
        <v/>
      </c>
    </row>
    <row r="127" spans="1:11" x14ac:dyDescent="0.25">
      <c r="C127" s="11"/>
      <c r="D127" s="12"/>
      <c r="E127" s="12"/>
      <c r="G127" s="13"/>
      <c r="H127" s="11"/>
      <c r="J127" s="14" t="str">
        <f>IF($A127="","",(IF((F127="Active"),C127,0)+(G127*H127)))</f>
        <v/>
      </c>
      <c r="K127" s="15" t="str">
        <f>IF($A127="","",ROUND(((TODAY()-D127)/30.4),0))</f>
        <v/>
      </c>
    </row>
    <row r="128" spans="1:11" x14ac:dyDescent="0.25">
      <c r="C128" s="11"/>
      <c r="D128" s="12"/>
      <c r="E128" s="12"/>
      <c r="G128" s="13"/>
      <c r="H128" s="11"/>
      <c r="J128" s="14" t="str">
        <f>IF($A128="","",(IF((F128="Active"),C128,0)+(G128*H128)))</f>
        <v/>
      </c>
      <c r="K128" s="15" t="str">
        <f>IF($A128="","",ROUND(((TODAY()-D128)/30.4),0))</f>
        <v/>
      </c>
    </row>
    <row r="129" spans="1:11" x14ac:dyDescent="0.25">
      <c r="C129" s="11"/>
      <c r="D129" s="12"/>
      <c r="E129" s="12"/>
      <c r="G129" s="13"/>
      <c r="H129" s="11"/>
      <c r="J129" s="14" t="str">
        <f>IF($A129="","",(IF((F129="Active"),C129,0)+(G129*H129)))</f>
        <v/>
      </c>
      <c r="K129" s="15" t="str">
        <f>IF($A129="","",ROUND(((TODAY()-D129)/30.4),0))</f>
        <v/>
      </c>
    </row>
    <row r="130" spans="1:11" x14ac:dyDescent="0.25">
      <c r="C130" s="11"/>
      <c r="D130" s="12"/>
      <c r="E130" s="12"/>
      <c r="G130" s="13"/>
      <c r="H130" s="11"/>
      <c r="J130" s="14" t="str">
        <f>IF($A130="","",(IF((F130="Active"),C130,0)+(G130*H130)))</f>
        <v/>
      </c>
      <c r="K130" s="15" t="str">
        <f>IF($A130="","",ROUND(((TODAY()-D130)/30.4),0))</f>
        <v/>
      </c>
    </row>
    <row r="131" spans="1:11" x14ac:dyDescent="0.25">
      <c r="C131" s="11"/>
      <c r="D131" s="12"/>
      <c r="E131" s="12"/>
      <c r="G131" s="13"/>
      <c r="H131" s="11"/>
      <c r="J131" s="14" t="str">
        <f>IF($A131="","",(IF((F131="Active"),C131,0)+(G131*H131)))</f>
        <v/>
      </c>
      <c r="K131" s="15" t="str">
        <f>IF($A131="","",ROUND(((TODAY()-D131)/30.4),0))</f>
        <v/>
      </c>
    </row>
    <row r="132" spans="1:11" x14ac:dyDescent="0.25">
      <c r="C132" s="11"/>
      <c r="D132" s="12"/>
      <c r="E132" s="12"/>
      <c r="G132" s="13"/>
      <c r="H132" s="11"/>
      <c r="J132" s="14" t="str">
        <f>IF($A132="","",(IF((F132="Active"),C132,0)+(G132*H132)))</f>
        <v/>
      </c>
      <c r="K132" s="15" t="str">
        <f>IF($A132="","",ROUND(((TODAY()-D132)/30.4),0))</f>
        <v/>
      </c>
    </row>
    <row r="133" spans="1:11" x14ac:dyDescent="0.25">
      <c r="C133" s="11"/>
      <c r="D133" s="12"/>
      <c r="E133" s="12"/>
      <c r="G133" s="13"/>
      <c r="H133" s="11"/>
      <c r="J133" s="14" t="str">
        <f>IF($A133="","",(IF((F133="Active"),C133,0)+(G133*H133)))</f>
        <v/>
      </c>
      <c r="K133" s="15" t="str">
        <f>IF($A133="","",ROUND(((TODAY()-D133)/30.4),0))</f>
        <v/>
      </c>
    </row>
    <row r="134" spans="1:11" x14ac:dyDescent="0.25">
      <c r="C134" s="11"/>
      <c r="D134" s="12"/>
      <c r="E134" s="12"/>
      <c r="G134" s="13"/>
      <c r="H134" s="11"/>
      <c r="J134" s="14" t="str">
        <f>IF($A134="","",(IF((F134="Active"),C134,0)+(G134*H134)))</f>
        <v/>
      </c>
      <c r="K134" s="15" t="str">
        <f>IF($A134="","",ROUND(((TODAY()-D134)/30.4),0))</f>
        <v/>
      </c>
    </row>
    <row r="135" spans="1:11" x14ac:dyDescent="0.25">
      <c r="C135" s="11"/>
      <c r="D135" s="12"/>
      <c r="E135" s="12"/>
      <c r="G135" s="13"/>
      <c r="H135" s="11"/>
      <c r="J135" s="14" t="str">
        <f>IF($A135="","",(IF((F135="Active"),C135,0)+(G135*H135)))</f>
        <v/>
      </c>
      <c r="K135" s="15" t="str">
        <f>IF($A135="","",ROUND(((TODAY()-D135)/30.4),0))</f>
        <v/>
      </c>
    </row>
    <row r="136" spans="1:11" x14ac:dyDescent="0.25">
      <c r="C136" s="11"/>
      <c r="D136" s="12"/>
      <c r="E136" s="12"/>
      <c r="G136" s="13"/>
      <c r="H136" s="11"/>
      <c r="J136" s="14" t="str">
        <f>IF($A136="","",(IF((F136="Active"),C136,0)+(G136*H136)))</f>
        <v/>
      </c>
      <c r="K136" s="15" t="str">
        <f>IF($A136="","",ROUND(((TODAY()-D136)/30.4),0))</f>
        <v/>
      </c>
    </row>
    <row r="137" spans="1:11" x14ac:dyDescent="0.25">
      <c r="C137" s="11"/>
      <c r="D137" s="12"/>
      <c r="E137" s="12"/>
      <c r="G137" s="13"/>
      <c r="H137" s="11"/>
      <c r="J137" s="14" t="str">
        <f>IF($A137="","",(IF((F137="Active"),C137,0)+(G137*H137)))</f>
        <v/>
      </c>
      <c r="K137" s="15" t="str">
        <f>IF($A137="","",ROUND(((TODAY()-D137)/30.4),0))</f>
        <v/>
      </c>
    </row>
    <row r="138" spans="1:11" x14ac:dyDescent="0.25">
      <c r="C138" s="11"/>
      <c r="D138" s="12"/>
      <c r="E138" s="12"/>
      <c r="G138" s="13"/>
      <c r="H138" s="11"/>
      <c r="J138" s="14" t="str">
        <f>IF($A138="","",(IF((F138="Active"),C138,0)+(G138*H138)))</f>
        <v/>
      </c>
      <c r="K138" s="15" t="str">
        <f>IF($A138="","",ROUND(((TODAY()-D138)/30.4),0))</f>
        <v/>
      </c>
    </row>
    <row r="139" spans="1:11" x14ac:dyDescent="0.25">
      <c r="C139" s="11"/>
      <c r="D139" s="12"/>
      <c r="E139" s="12"/>
      <c r="G139" s="13"/>
      <c r="H139" s="11"/>
      <c r="J139" s="14" t="str">
        <f>IF($A139="","",(IF((F139="Active"),C139,0)+(G139*H139)))</f>
        <v/>
      </c>
      <c r="K139" s="15" t="str">
        <f>IF($A139="","",ROUND(((TODAY()-D139)/30.4),0))</f>
        <v/>
      </c>
    </row>
    <row r="140" spans="1:11" x14ac:dyDescent="0.25">
      <c r="C140" s="11"/>
      <c r="D140" s="12"/>
      <c r="E140" s="12"/>
      <c r="G140" s="13"/>
      <c r="H140" s="11"/>
      <c r="J140" s="14" t="str">
        <f>IF($A140="","",(IF((F140="Active"),C140,0)+(G140*H140)))</f>
        <v/>
      </c>
      <c r="K140" s="15" t="str">
        <f>IF($A140="","",ROUND(((TODAY()-D140)/30.4),0))</f>
        <v/>
      </c>
    </row>
    <row r="141" spans="1:11" x14ac:dyDescent="0.25">
      <c r="C141" s="11"/>
      <c r="D141" s="12"/>
      <c r="E141" s="12"/>
      <c r="G141" s="13"/>
      <c r="H141" s="11"/>
      <c r="J141" s="14" t="str">
        <f>IF($A141="","",(IF((F141="Active"),C141,0)+(G141*H141)))</f>
        <v/>
      </c>
      <c r="K141" s="15" t="str">
        <f>IF($A141="","",ROUND(((TODAY()-D141)/30.4),0))</f>
        <v/>
      </c>
    </row>
    <row r="142" spans="1:11" x14ac:dyDescent="0.25">
      <c r="C142" s="11"/>
      <c r="D142" s="12"/>
      <c r="E142" s="12"/>
      <c r="G142" s="13"/>
      <c r="H142" s="11"/>
      <c r="J142" s="14" t="str">
        <f>IF($A142="","",(IF((F142="Active"),C142,0)+(G142*H142)))</f>
        <v/>
      </c>
      <c r="K142" s="15" t="str">
        <f>IF($A142="","",ROUND(((TODAY()-D142)/30.4),0))</f>
        <v/>
      </c>
    </row>
    <row r="143" spans="1:11" x14ac:dyDescent="0.25">
      <c r="C143" s="11"/>
      <c r="D143" s="12"/>
      <c r="E143" s="12"/>
      <c r="G143" s="13"/>
      <c r="H143" s="11"/>
      <c r="J143" s="14" t="str">
        <f>IF($A143="","",(IF((F143="Active"),C143,0)+(G143*H143)))</f>
        <v/>
      </c>
      <c r="K143" s="15" t="str">
        <f>IF($A143="","",ROUND(((TODAY()-D143)/30.4),0))</f>
        <v/>
      </c>
    </row>
    <row r="144" spans="1:11" x14ac:dyDescent="0.25">
      <c r="C144" s="11"/>
      <c r="D144" s="12"/>
      <c r="E144" s="12"/>
      <c r="G144" s="13"/>
      <c r="H144" s="11"/>
      <c r="J144" s="14" t="str">
        <f>IF($A144="","",(IF((F144="Active"),C144,0)+(G144*H144)))</f>
        <v/>
      </c>
      <c r="K144" s="15" t="str">
        <f>IF($A144="","",ROUND(((TODAY()-D144)/30.4),0))</f>
        <v/>
      </c>
    </row>
    <row r="145" spans="1:11" x14ac:dyDescent="0.25">
      <c r="C145" s="11"/>
      <c r="D145" s="12"/>
      <c r="E145" s="12"/>
      <c r="G145" s="13"/>
      <c r="H145" s="11"/>
      <c r="J145" s="14" t="str">
        <f>IF($A145="","",(IF((F145="Active"),C145,0)+(G145*H145)))</f>
        <v/>
      </c>
      <c r="K145" s="15" t="str">
        <f>IF($A145="","",ROUND(((TODAY()-D145)/30.4),0))</f>
        <v/>
      </c>
    </row>
    <row r="146" spans="1:11" x14ac:dyDescent="0.25">
      <c r="C146" s="11"/>
      <c r="D146" s="12"/>
      <c r="E146" s="12"/>
      <c r="G146" s="13"/>
      <c r="H146" s="11"/>
      <c r="J146" s="14" t="str">
        <f>IF($A146="","",(IF((F146="Active"),C146,0)+(G146*H146)))</f>
        <v/>
      </c>
      <c r="K146" s="15" t="str">
        <f>IF($A146="","",ROUND(((TODAY()-D146)/30.4),0))</f>
        <v/>
      </c>
    </row>
    <row r="147" spans="1:11" x14ac:dyDescent="0.25">
      <c r="C147" s="11"/>
      <c r="D147" s="12"/>
      <c r="E147" s="12"/>
      <c r="G147" s="13"/>
      <c r="H147" s="11"/>
      <c r="J147" s="14" t="str">
        <f>IF($A147="","",(IF((F147="Active"),C147,0)+(G147*H147)))</f>
        <v/>
      </c>
      <c r="K147" s="15" t="str">
        <f>IF($A147="","",ROUND(((TODAY()-D147)/30.4),0))</f>
        <v/>
      </c>
    </row>
    <row r="148" spans="1:11" x14ac:dyDescent="0.25">
      <c r="C148" s="11"/>
      <c r="D148" s="12"/>
      <c r="E148" s="12"/>
      <c r="G148" s="13"/>
      <c r="H148" s="11"/>
      <c r="J148" s="14" t="str">
        <f>IF($A148="","",(IF((F148="Active"),C148,0)+(G148*H148)))</f>
        <v/>
      </c>
      <c r="K148" s="15" t="str">
        <f>IF($A148="","",ROUND(((TODAY()-D148)/30.4),0))</f>
        <v/>
      </c>
    </row>
    <row r="149" spans="1:11" x14ac:dyDescent="0.25">
      <c r="C149" s="11"/>
      <c r="D149" s="12"/>
      <c r="E149" s="12"/>
      <c r="G149" s="13"/>
      <c r="H149" s="11"/>
      <c r="J149" s="14" t="str">
        <f>IF($A149="","",(IF((F149="Active"),C149,0)+(G149*H149)))</f>
        <v/>
      </c>
      <c r="K149" s="15" t="str">
        <f>IF($A149="","",ROUND(((TODAY()-D149)/30.4),0))</f>
        <v/>
      </c>
    </row>
    <row r="150" spans="1:11" x14ac:dyDescent="0.25">
      <c r="C150" s="11"/>
      <c r="D150" s="12"/>
      <c r="E150" s="12"/>
      <c r="G150" s="13"/>
      <c r="H150" s="11"/>
      <c r="J150" s="14" t="str">
        <f>IF($A150="","",(IF((F150="Active"),C150,0)+(G150*H150)))</f>
        <v/>
      </c>
      <c r="K150" s="15" t="str">
        <f>IF($A150="","",ROUND(((TODAY()-D150)/30.4),0))</f>
        <v/>
      </c>
    </row>
    <row r="151" spans="1:11" x14ac:dyDescent="0.25">
      <c r="C151" s="11"/>
      <c r="D151" s="12"/>
      <c r="E151" s="12"/>
      <c r="G151" s="13"/>
      <c r="H151" s="11"/>
      <c r="J151" s="14" t="str">
        <f>IF($A151="","",(IF((F151="Active"),C151,0)+(G151*H151)))</f>
        <v/>
      </c>
      <c r="K151" s="15" t="str">
        <f>IF($A151="","",ROUND(((TODAY()-D151)/30.4),0))</f>
        <v/>
      </c>
    </row>
    <row r="152" spans="1:11" x14ac:dyDescent="0.25">
      <c r="C152" s="11"/>
      <c r="D152" s="12"/>
      <c r="E152" s="12"/>
      <c r="G152" s="13"/>
      <c r="H152" s="11"/>
      <c r="J152" s="14" t="str">
        <f>IF($A152="","",(IF((F152="Active"),C152,0)+(G152*H152)))</f>
        <v/>
      </c>
      <c r="K152" s="15" t="str">
        <f>IF($A152="","",ROUND(((TODAY()-D152)/30.4),0))</f>
        <v/>
      </c>
    </row>
    <row r="153" spans="1:11" x14ac:dyDescent="0.25">
      <c r="C153" s="11"/>
      <c r="D153" s="12"/>
      <c r="E153" s="12"/>
      <c r="G153" s="13"/>
      <c r="H153" s="11"/>
      <c r="J153" s="14" t="str">
        <f>IF($A153="","",(IF((F153="Active"),C153,0)+(G153*H153)))</f>
        <v/>
      </c>
      <c r="K153" s="15" t="str">
        <f>IF($A153="","",ROUND(((TODAY()-D153)/30.4),0))</f>
        <v/>
      </c>
    </row>
    <row r="154" spans="1:11" x14ac:dyDescent="0.25">
      <c r="C154" s="11"/>
      <c r="D154" s="12"/>
      <c r="E154" s="12"/>
      <c r="G154" s="13"/>
      <c r="H154" s="11"/>
      <c r="J154" s="14" t="str">
        <f>IF($A154="","",(IF((F154="Active"),C154,0)+(G154*H154)))</f>
        <v/>
      </c>
      <c r="K154" s="15" t="str">
        <f>IF($A154="","",ROUND(((TODAY()-D154)/30.4),0))</f>
        <v/>
      </c>
    </row>
    <row r="155" spans="1:11" x14ac:dyDescent="0.25">
      <c r="C155" s="11"/>
      <c r="D155" s="12"/>
      <c r="E155" s="12"/>
      <c r="G155" s="13"/>
      <c r="H155" s="11"/>
      <c r="J155" s="14" t="str">
        <f>IF($A155="","",(IF((F155="Active"),C155,0)+(G155*H155)))</f>
        <v/>
      </c>
      <c r="K155" s="15" t="str">
        <f>IF($A155="","",ROUND(((TODAY()-D155)/30.4),0))</f>
        <v/>
      </c>
    </row>
    <row r="156" spans="1:11" x14ac:dyDescent="0.25">
      <c r="C156" s="11"/>
      <c r="D156" s="12"/>
      <c r="E156" s="12"/>
      <c r="G156" s="13"/>
      <c r="H156" s="11"/>
      <c r="J156" s="14" t="str">
        <f>IF($A156="","",(IF((F156="Active"),C156,0)+(G156*H156)))</f>
        <v/>
      </c>
      <c r="K156" s="15" t="str">
        <f>IF($A156="","",ROUND(((TODAY()-D156)/30.4),0))</f>
        <v/>
      </c>
    </row>
    <row r="157" spans="1:11" x14ac:dyDescent="0.25">
      <c r="C157" s="11"/>
      <c r="D157" s="12"/>
      <c r="E157" s="12"/>
      <c r="G157" s="13"/>
      <c r="H157" s="11"/>
      <c r="J157" s="14" t="str">
        <f>IF($A157="","",(IF((F157="Active"),C157,0)+(G157*H157)))</f>
        <v/>
      </c>
      <c r="K157" s="15" t="str">
        <f>IF($A157="","",ROUND(((TODAY()-D157)/30.4),0))</f>
        <v/>
      </c>
    </row>
    <row r="158" spans="1:11" x14ac:dyDescent="0.25">
      <c r="C158" s="11"/>
      <c r="D158" s="12"/>
      <c r="E158" s="12"/>
      <c r="G158" s="13"/>
      <c r="H158" s="11"/>
      <c r="J158" s="14" t="str">
        <f>IF($A158="","",(IF((F158="Active"),C158,0)+(G158*H158)))</f>
        <v/>
      </c>
      <c r="K158" s="15" t="str">
        <f>IF($A158="","",ROUND(((TODAY()-D158)/30.4),0))</f>
        <v/>
      </c>
    </row>
    <row r="159" spans="1:11" x14ac:dyDescent="0.25">
      <c r="C159" s="11"/>
      <c r="D159" s="12"/>
      <c r="E159" s="12"/>
      <c r="G159" s="13"/>
      <c r="H159" s="11"/>
      <c r="J159" s="14" t="str">
        <f>IF($A159="","",(IF((F159="Active"),C159,0)+(G159*H159)))</f>
        <v/>
      </c>
      <c r="K159" s="15" t="str">
        <f>IF($A159="","",ROUND(((TODAY()-D159)/30.4),0))</f>
        <v/>
      </c>
    </row>
    <row r="160" spans="1:11" x14ac:dyDescent="0.25">
      <c r="C160" s="11"/>
      <c r="D160" s="12"/>
      <c r="E160" s="12"/>
      <c r="G160" s="13"/>
      <c r="H160" s="11"/>
      <c r="J160" s="14" t="str">
        <f>IF($A160="","",(IF((F160="Active"),C160,0)+(G160*H160)))</f>
        <v/>
      </c>
      <c r="K160" s="15" t="str">
        <f>IF($A160="","",ROUND(((TODAY()-D160)/30.4),0))</f>
        <v/>
      </c>
    </row>
    <row r="161" spans="1:11" x14ac:dyDescent="0.25">
      <c r="C161" s="11"/>
      <c r="D161" s="12"/>
      <c r="E161" s="12"/>
      <c r="G161" s="13"/>
      <c r="H161" s="11"/>
      <c r="J161" s="14" t="str">
        <f>IF($A161="","",(IF((F161="Active"),C161,0)+(G161*H161)))</f>
        <v/>
      </c>
      <c r="K161" s="15" t="str">
        <f>IF($A161="","",ROUND(((TODAY()-D161)/30.4),0))</f>
        <v/>
      </c>
    </row>
    <row r="162" spans="1:11" x14ac:dyDescent="0.25">
      <c r="C162" s="11"/>
      <c r="D162" s="12"/>
      <c r="E162" s="12"/>
      <c r="G162" s="13"/>
      <c r="H162" s="11"/>
      <c r="J162" s="14" t="str">
        <f>IF($A162="","",(IF((F162="Active"),C162,0)+(G162*H162)))</f>
        <v/>
      </c>
      <c r="K162" s="15" t="str">
        <f>IF($A162="","",ROUND(((TODAY()-D162)/30.4),0))</f>
        <v/>
      </c>
    </row>
    <row r="163" spans="1:11" x14ac:dyDescent="0.25">
      <c r="C163" s="11"/>
      <c r="D163" s="12"/>
      <c r="E163" s="12"/>
      <c r="G163" s="13"/>
      <c r="H163" s="11"/>
      <c r="J163" s="14" t="str">
        <f>IF($A163="","",(IF((F163="Active"),C163,0)+(G163*H163)))</f>
        <v/>
      </c>
      <c r="K163" s="15" t="str">
        <f>IF($A163="","",ROUND(((TODAY()-D163)/30.4),0))</f>
        <v/>
      </c>
    </row>
    <row r="164" spans="1:11" x14ac:dyDescent="0.25">
      <c r="C164" s="11"/>
      <c r="D164" s="12"/>
      <c r="E164" s="12"/>
      <c r="G164" s="13"/>
      <c r="H164" s="11"/>
      <c r="J164" s="14" t="str">
        <f>IF($A164="","",(IF((F164="Active"),C164,0)+(G164*H164)))</f>
        <v/>
      </c>
      <c r="K164" s="15" t="str">
        <f>IF($A164="","",ROUND(((TODAY()-D164)/30.4),0))</f>
        <v/>
      </c>
    </row>
    <row r="165" spans="1:11" x14ac:dyDescent="0.25">
      <c r="C165" s="11"/>
      <c r="D165" s="12"/>
      <c r="E165" s="12"/>
      <c r="G165" s="13"/>
      <c r="H165" s="11"/>
      <c r="J165" s="14" t="str">
        <f>IF($A165="","",(IF((F165="Active"),C165,0)+(G165*H165)))</f>
        <v/>
      </c>
      <c r="K165" s="15" t="str">
        <f>IF($A165="","",ROUND(((TODAY()-D165)/30.4),0))</f>
        <v/>
      </c>
    </row>
    <row r="166" spans="1:11" x14ac:dyDescent="0.25">
      <c r="C166" s="11"/>
      <c r="D166" s="12"/>
      <c r="E166" s="12"/>
      <c r="G166" s="13"/>
      <c r="H166" s="11"/>
      <c r="J166" s="14" t="str">
        <f>IF($A166="","",(IF((F166="Active"),C166,0)+(G166*H166)))</f>
        <v/>
      </c>
      <c r="K166" s="15" t="str">
        <f>IF($A166="","",ROUND(((TODAY()-D166)/30.4),0))</f>
        <v/>
      </c>
    </row>
    <row r="167" spans="1:11" x14ac:dyDescent="0.25">
      <c r="C167" s="11"/>
      <c r="D167" s="12"/>
      <c r="E167" s="12"/>
      <c r="G167" s="13"/>
      <c r="H167" s="11"/>
      <c r="J167" s="14" t="str">
        <f>IF($A167="","",(IF((F167="Active"),C167,0)+(G167*H167)))</f>
        <v/>
      </c>
      <c r="K167" s="15" t="str">
        <f>IF($A167="","",ROUND(((TODAY()-D167)/30.4),0))</f>
        <v/>
      </c>
    </row>
    <row r="168" spans="1:11" x14ac:dyDescent="0.25">
      <c r="C168" s="11"/>
      <c r="D168" s="12"/>
      <c r="E168" s="12"/>
      <c r="G168" s="13"/>
      <c r="H168" s="11"/>
      <c r="J168" s="14" t="str">
        <f>IF($A168="","",(IF((F168="Active"),C168,0)+(G168*H168)))</f>
        <v/>
      </c>
      <c r="K168" s="15" t="str">
        <f>IF($A168="","",ROUND(((TODAY()-D168)/30.4),0))</f>
        <v/>
      </c>
    </row>
    <row r="169" spans="1:11" x14ac:dyDescent="0.25">
      <c r="C169" s="11"/>
      <c r="D169" s="12"/>
      <c r="E169" s="12"/>
      <c r="G169" s="13"/>
      <c r="H169" s="11"/>
      <c r="J169" s="14" t="str">
        <f>IF($A169="","",(IF((F169="Active"),C169,0)+(G169*H169)))</f>
        <v/>
      </c>
      <c r="K169" s="15" t="str">
        <f>IF($A169="","",ROUND(((TODAY()-D169)/30.4),0))</f>
        <v/>
      </c>
    </row>
    <row r="170" spans="1:11" x14ac:dyDescent="0.25">
      <c r="C170" s="11"/>
      <c r="D170" s="12"/>
      <c r="E170" s="12"/>
      <c r="G170" s="13"/>
      <c r="H170" s="11"/>
      <c r="J170" s="14" t="str">
        <f>IF($A170="","",(IF((F170="Active"),C170,0)+(G170*H170)))</f>
        <v/>
      </c>
      <c r="K170" s="15" t="str">
        <f>IF($A170="","",ROUND(((TODAY()-D170)/30.4),0))</f>
        <v/>
      </c>
    </row>
    <row r="171" spans="1:11" x14ac:dyDescent="0.25">
      <c r="C171" s="11"/>
      <c r="D171" s="12"/>
      <c r="E171" s="12"/>
      <c r="G171" s="13"/>
      <c r="H171" s="11"/>
      <c r="J171" s="14" t="str">
        <f>IF($A171="","",(IF((F171="Active"),C171,0)+(G171*H171)))</f>
        <v/>
      </c>
      <c r="K171" s="15" t="str">
        <f>IF($A171="","",ROUND(((TODAY()-D171)/30.4),0))</f>
        <v/>
      </c>
    </row>
    <row r="172" spans="1:11" x14ac:dyDescent="0.25">
      <c r="C172" s="11"/>
      <c r="D172" s="12"/>
      <c r="E172" s="12"/>
      <c r="G172" s="13"/>
      <c r="H172" s="11"/>
      <c r="J172" s="14" t="str">
        <f>IF($A172="","",(IF((F172="Active"),C172,0)+(G172*H172)))</f>
        <v/>
      </c>
      <c r="K172" s="15" t="str">
        <f>IF($A172="","",ROUND(((TODAY()-D172)/30.4),0))</f>
        <v/>
      </c>
    </row>
    <row r="173" spans="1:11" x14ac:dyDescent="0.25">
      <c r="C173" s="11"/>
      <c r="D173" s="12"/>
      <c r="E173" s="12"/>
      <c r="G173" s="13"/>
      <c r="H173" s="11"/>
      <c r="J173" s="14" t="str">
        <f>IF($A173="","",(IF((F173="Active"),C173,0)+(G173*H173)))</f>
        <v/>
      </c>
      <c r="K173" s="15" t="str">
        <f>IF($A173="","",ROUND(((TODAY()-D173)/30.4),0))</f>
        <v/>
      </c>
    </row>
    <row r="174" spans="1:11" x14ac:dyDescent="0.25">
      <c r="C174" s="11"/>
      <c r="D174" s="12"/>
      <c r="E174" s="12"/>
      <c r="G174" s="13"/>
      <c r="H174" s="11"/>
      <c r="J174" s="14" t="str">
        <f>IF($A174="","",(IF((F174="Active"),C174,0)+(G174*H174)))</f>
        <v/>
      </c>
      <c r="K174" s="15" t="str">
        <f>IF($A174="","",ROUND(((TODAY()-D174)/30.4),0))</f>
        <v/>
      </c>
    </row>
    <row r="175" spans="1:11" x14ac:dyDescent="0.25">
      <c r="C175" s="11"/>
      <c r="D175" s="12"/>
      <c r="E175" s="12"/>
      <c r="G175" s="13"/>
      <c r="H175" s="11"/>
      <c r="J175" s="14" t="str">
        <f>IF($A175="","",(IF((F175="Active"),C175,0)+(G175*H175)))</f>
        <v/>
      </c>
      <c r="K175" s="15" t="str">
        <f>IF($A175="","",ROUND(((TODAY()-D175)/30.4),0))</f>
        <v/>
      </c>
    </row>
    <row r="176" spans="1:11" x14ac:dyDescent="0.25">
      <c r="C176" s="11"/>
      <c r="D176" s="12"/>
      <c r="E176" s="12"/>
      <c r="G176" s="13"/>
      <c r="H176" s="11"/>
      <c r="J176" s="14" t="str">
        <f>IF($A176="","",(IF((F176="Active"),C176,0)+(G176*H176)))</f>
        <v/>
      </c>
      <c r="K176" s="15" t="str">
        <f>IF($A176="","",ROUND(((TODAY()-D176)/30.4),0))</f>
        <v/>
      </c>
    </row>
    <row r="177" spans="1:11" x14ac:dyDescent="0.25">
      <c r="C177" s="11"/>
      <c r="D177" s="12"/>
      <c r="E177" s="12"/>
      <c r="G177" s="13"/>
      <c r="H177" s="11"/>
      <c r="J177" s="14" t="str">
        <f>IF($A177="","",(IF((F177="Active"),C177,0)+(G177*H177)))</f>
        <v/>
      </c>
      <c r="K177" s="15" t="str">
        <f>IF($A177="","",ROUND(((TODAY()-D177)/30.4),0))</f>
        <v/>
      </c>
    </row>
    <row r="178" spans="1:11" x14ac:dyDescent="0.25">
      <c r="C178" s="11"/>
      <c r="D178" s="12"/>
      <c r="E178" s="12"/>
      <c r="G178" s="13"/>
      <c r="H178" s="11"/>
      <c r="J178" s="14" t="str">
        <f>IF($A178="","",(IF((F178="Active"),C178,0)+(G178*H178)))</f>
        <v/>
      </c>
      <c r="K178" s="15" t="str">
        <f>IF($A178="","",ROUND(((TODAY()-D178)/30.4),0))</f>
        <v/>
      </c>
    </row>
    <row r="179" spans="1:11" x14ac:dyDescent="0.25">
      <c r="C179" s="11"/>
      <c r="D179" s="12"/>
      <c r="E179" s="12"/>
      <c r="G179" s="13"/>
      <c r="H179" s="11"/>
      <c r="J179" s="14" t="str">
        <f>IF($A179="","",(IF((F179="Active"),C179,0)+(G179*H179)))</f>
        <v/>
      </c>
      <c r="K179" s="15" t="str">
        <f>IF($A179="","",ROUND(((TODAY()-D179)/30.4),0))</f>
        <v/>
      </c>
    </row>
    <row r="180" spans="1:11" x14ac:dyDescent="0.25">
      <c r="C180" s="11"/>
      <c r="D180" s="12"/>
      <c r="E180" s="12"/>
      <c r="G180" s="13"/>
      <c r="H180" s="11"/>
      <c r="J180" s="14" t="str">
        <f>IF($A180="","",(IF((F180="Active"),C180,0)+(G180*H180)))</f>
        <v/>
      </c>
      <c r="K180" s="15" t="str">
        <f>IF($A180="","",ROUND(((TODAY()-D180)/30.4),0))</f>
        <v/>
      </c>
    </row>
    <row r="181" spans="1:11" x14ac:dyDescent="0.25">
      <c r="C181" s="11"/>
      <c r="D181" s="12"/>
      <c r="E181" s="12"/>
      <c r="G181" s="13"/>
      <c r="H181" s="11"/>
      <c r="J181" s="14" t="str">
        <f>IF($A181="","",(IF((F181="Active"),C181,0)+(G181*H181)))</f>
        <v/>
      </c>
      <c r="K181" s="15" t="str">
        <f>IF($A181="","",ROUND(((TODAY()-D181)/30.4),0))</f>
        <v/>
      </c>
    </row>
    <row r="182" spans="1:11" x14ac:dyDescent="0.25">
      <c r="C182" s="11"/>
      <c r="D182" s="12"/>
      <c r="E182" s="12"/>
      <c r="G182" s="13"/>
      <c r="H182" s="11"/>
      <c r="J182" s="14" t="str">
        <f>IF($A182="","",(IF((F182="Active"),C182,0)+(G182*H182)))</f>
        <v/>
      </c>
      <c r="K182" s="15" t="str">
        <f>IF($A182="","",ROUND(((TODAY()-D182)/30.4),0))</f>
        <v/>
      </c>
    </row>
    <row r="183" spans="1:11" x14ac:dyDescent="0.25">
      <c r="C183" s="11"/>
      <c r="D183" s="12"/>
      <c r="E183" s="12"/>
      <c r="G183" s="13"/>
      <c r="H183" s="11"/>
      <c r="J183" s="14" t="str">
        <f>IF($A183="","",(IF((F183="Active"),C183,0)+(G183*H183)))</f>
        <v/>
      </c>
      <c r="K183" s="15" t="str">
        <f>IF($A183="","",ROUND(((TODAY()-D183)/30.4),0))</f>
        <v/>
      </c>
    </row>
    <row r="184" spans="1:11" x14ac:dyDescent="0.25">
      <c r="C184" s="11"/>
      <c r="D184" s="12"/>
      <c r="E184" s="12"/>
      <c r="G184" s="13"/>
      <c r="H184" s="11"/>
      <c r="J184" s="14" t="str">
        <f>IF($A184="","",(IF((F184="Active"),C184,0)+(G184*H184)))</f>
        <v/>
      </c>
      <c r="K184" s="15" t="str">
        <f>IF($A184="","",ROUND(((TODAY()-D184)/30.4),0))</f>
        <v/>
      </c>
    </row>
    <row r="185" spans="1:11" x14ac:dyDescent="0.25">
      <c r="C185" s="11"/>
      <c r="D185" s="12"/>
      <c r="E185" s="12"/>
      <c r="G185" s="13"/>
      <c r="H185" s="11"/>
      <c r="J185" s="14" t="str">
        <f>IF($A185="","",(IF((F185="Active"),C185,0)+(G185*H185)))</f>
        <v/>
      </c>
      <c r="K185" s="15" t="str">
        <f>IF($A185="","",ROUND(((TODAY()-D185)/30.4),0))</f>
        <v/>
      </c>
    </row>
    <row r="186" spans="1:11" x14ac:dyDescent="0.25">
      <c r="C186" s="11"/>
      <c r="D186" s="12"/>
      <c r="E186" s="12"/>
      <c r="G186" s="13"/>
      <c r="H186" s="11"/>
      <c r="J186" s="14" t="str">
        <f>IF($A186="","",(IF((F186="Active"),C186,0)+(G186*H186)))</f>
        <v/>
      </c>
      <c r="K186" s="15" t="str">
        <f>IF($A186="","",ROUND(((TODAY()-D186)/30.4),0))</f>
        <v/>
      </c>
    </row>
    <row r="187" spans="1:11" x14ac:dyDescent="0.25">
      <c r="C187" s="11"/>
      <c r="D187" s="12"/>
      <c r="E187" s="12"/>
      <c r="G187" s="13"/>
      <c r="H187" s="11"/>
      <c r="J187" s="14" t="str">
        <f>IF($A187="","",(IF((F187="Active"),C187,0)+(G187*H187)))</f>
        <v/>
      </c>
      <c r="K187" s="15" t="str">
        <f>IF($A187="","",ROUND(((TODAY()-D187)/30.4),0))</f>
        <v/>
      </c>
    </row>
    <row r="188" spans="1:11" x14ac:dyDescent="0.25">
      <c r="C188" s="11"/>
      <c r="D188" s="12"/>
      <c r="E188" s="12"/>
      <c r="G188" s="13"/>
      <c r="H188" s="11"/>
      <c r="J188" s="14" t="str">
        <f>IF($A188="","",(IF((F188="Active"),C188,0)+(G188*H188)))</f>
        <v/>
      </c>
      <c r="K188" s="15" t="str">
        <f>IF($A188="","",ROUND(((TODAY()-D188)/30.4),0))</f>
        <v/>
      </c>
    </row>
    <row r="189" spans="1:11" x14ac:dyDescent="0.25">
      <c r="C189" s="11"/>
      <c r="D189" s="12"/>
      <c r="E189" s="12"/>
      <c r="G189" s="13"/>
      <c r="H189" s="11"/>
      <c r="J189" s="14" t="str">
        <f>IF($A189="","",(IF((F189="Active"),C189,0)+(G189*H189)))</f>
        <v/>
      </c>
      <c r="K189" s="15" t="str">
        <f>IF($A189="","",ROUND(((TODAY()-D189)/30.4),0))</f>
        <v/>
      </c>
    </row>
    <row r="190" spans="1:11" x14ac:dyDescent="0.25">
      <c r="C190" s="11"/>
      <c r="D190" s="12"/>
      <c r="E190" s="12"/>
      <c r="G190" s="13"/>
      <c r="H190" s="11"/>
      <c r="J190" s="14" t="str">
        <f>IF($A190="","",(IF((F190="Active"),C190,0)+(G190*H190)))</f>
        <v/>
      </c>
      <c r="K190" s="15" t="str">
        <f>IF($A190="","",ROUND(((TODAY()-D190)/30.4),0))</f>
        <v/>
      </c>
    </row>
    <row r="191" spans="1:11" x14ac:dyDescent="0.25">
      <c r="C191" s="11"/>
      <c r="D191" s="12"/>
      <c r="E191" s="12"/>
      <c r="G191" s="13"/>
      <c r="H191" s="11"/>
      <c r="J191" s="14" t="str">
        <f>IF($A191="","",(IF((F191="Active"),C191,0)+(G191*H191)))</f>
        <v/>
      </c>
      <c r="K191" s="15" t="str">
        <f>IF($A191="","",ROUND(((TODAY()-D191)/30.4),0))</f>
        <v/>
      </c>
    </row>
    <row r="192" spans="1:11" x14ac:dyDescent="0.25">
      <c r="C192" s="11"/>
      <c r="D192" s="12"/>
      <c r="E192" s="12"/>
      <c r="G192" s="13"/>
      <c r="H192" s="11"/>
      <c r="J192" s="14" t="str">
        <f>IF($A192="","",(IF((F192="Active"),C192,0)+(G192*H192)))</f>
        <v/>
      </c>
      <c r="K192" s="15" t="str">
        <f>IF($A192="","",ROUND(((TODAY()-D192)/30.4),0))</f>
        <v/>
      </c>
    </row>
    <row r="193" spans="1:11" x14ac:dyDescent="0.25">
      <c r="C193" s="11"/>
      <c r="D193" s="12"/>
      <c r="E193" s="12"/>
      <c r="G193" s="13"/>
      <c r="H193" s="11"/>
      <c r="J193" s="14" t="str">
        <f>IF($A193="","",(IF((F193="Active"),C193,0)+(G193*H193)))</f>
        <v/>
      </c>
      <c r="K193" s="15" t="str">
        <f>IF($A193="","",ROUND(((TODAY()-D193)/30.4),0))</f>
        <v/>
      </c>
    </row>
    <row r="194" spans="1:11" x14ac:dyDescent="0.25">
      <c r="C194" s="11"/>
      <c r="D194" s="12"/>
      <c r="E194" s="12"/>
      <c r="G194" s="13"/>
      <c r="H194" s="11"/>
      <c r="J194" s="14" t="str">
        <f>IF($A194="","",(IF((F194="Active"),C194,0)+(G194*H194)))</f>
        <v/>
      </c>
      <c r="K194" s="15" t="str">
        <f>IF($A194="","",ROUND(((TODAY()-D194)/30.4),0))</f>
        <v/>
      </c>
    </row>
    <row r="195" spans="1:11" x14ac:dyDescent="0.25">
      <c r="C195" s="11"/>
      <c r="D195" s="12"/>
      <c r="E195" s="12"/>
      <c r="G195" s="13"/>
      <c r="H195" s="11"/>
      <c r="J195" s="14" t="str">
        <f>IF($A195="","",(IF((F195="Active"),C195,0)+(G195*H195)))</f>
        <v/>
      </c>
      <c r="K195" s="15" t="str">
        <f>IF($A195="","",ROUND(((TODAY()-D195)/30.4),0))</f>
        <v/>
      </c>
    </row>
    <row r="196" spans="1:11" x14ac:dyDescent="0.25">
      <c r="C196" s="11"/>
      <c r="D196" s="12"/>
      <c r="E196" s="12"/>
      <c r="G196" s="13"/>
      <c r="H196" s="11"/>
      <c r="J196" s="14" t="str">
        <f>IF($A196="","",(IF((F196="Active"),C196,0)+(G196*H196)))</f>
        <v/>
      </c>
      <c r="K196" s="15" t="str">
        <f>IF($A196="","",ROUND(((TODAY()-D196)/30.4),0))</f>
        <v/>
      </c>
    </row>
    <row r="197" spans="1:11" x14ac:dyDescent="0.25">
      <c r="C197" s="11"/>
      <c r="D197" s="12"/>
      <c r="E197" s="12"/>
      <c r="G197" s="13"/>
      <c r="H197" s="11"/>
      <c r="J197" s="14" t="str">
        <f>IF($A197="","",(IF((F197="Active"),C197,0)+(G197*H197)))</f>
        <v/>
      </c>
      <c r="K197" s="15" t="str">
        <f>IF($A197="","",ROUND(((TODAY()-D197)/30.4),0))</f>
        <v/>
      </c>
    </row>
    <row r="198" spans="1:11" x14ac:dyDescent="0.25">
      <c r="C198" s="11"/>
      <c r="D198" s="12"/>
      <c r="E198" s="12"/>
      <c r="G198" s="13"/>
      <c r="H198" s="11"/>
      <c r="J198" s="14" t="str">
        <f>IF($A198="","",(IF((F198="Active"),C198,0)+(G198*H198)))</f>
        <v/>
      </c>
      <c r="K198" s="15" t="str">
        <f>IF($A198="","",ROUND(((TODAY()-D198)/30.4),0))</f>
        <v/>
      </c>
    </row>
    <row r="199" spans="1:11" x14ac:dyDescent="0.25">
      <c r="C199" s="11"/>
      <c r="D199" s="12"/>
      <c r="E199" s="12"/>
      <c r="G199" s="13"/>
      <c r="H199" s="11"/>
      <c r="J199" s="14" t="str">
        <f>IF($A199="","",(IF((F199="Active"),C199,0)+(G199*H199)))</f>
        <v/>
      </c>
      <c r="K199" s="15" t="str">
        <f>IF($A199="","",ROUND(((TODAY()-D199)/30.4),0))</f>
        <v/>
      </c>
    </row>
    <row r="200" spans="1:11" x14ac:dyDescent="0.25">
      <c r="C200" s="11"/>
      <c r="D200" s="12"/>
      <c r="E200" s="12"/>
      <c r="G200" s="13"/>
      <c r="H200" s="11"/>
      <c r="J200" s="14" t="str">
        <f>IF($A200="","",(IF((F200="Active"),C200,0)+(G200*H200)))</f>
        <v/>
      </c>
      <c r="K200" s="15" t="str">
        <f>IF($A200="","",ROUND(((TODAY()-D200)/30.4),0))</f>
        <v/>
      </c>
    </row>
    <row r="201" spans="1:11" x14ac:dyDescent="0.25">
      <c r="C201" s="11"/>
      <c r="D201" s="12"/>
      <c r="E201" s="12"/>
      <c r="G201" s="13"/>
      <c r="H201" s="11"/>
      <c r="J201" s="14" t="str">
        <f>IF($A201="","",(IF((F201="Active"),C201,0)+(G201*H201)))</f>
        <v/>
      </c>
      <c r="K201" s="15" t="str">
        <f>IF($A201="","",ROUND(((TODAY()-D201)/30.4),0))</f>
        <v/>
      </c>
    </row>
  </sheetData>
  <autoFilter ref="A1:K1"/>
  <conditionalFormatting sqref="E2:E201">
    <cfRule type="expression" dxfId="0" priority="1">
      <formula>AND(E2&lt;&gt;"",E2&lt;TODAY(),NOT(OR($F2="Cancelled",$F2="Frozen")))</formula>
    </cfRule>
  </conditionalFormatting>
  <dataValidations count="8">
    <dataValidation type="list" allowBlank="1" showErrorMessage="1" errorTitle="Pick from the list" error="Choose one of: Unlimited, 8 classes / month, Fighter team, Drop-in" sqref="B2:B201">
      <formula1>"Unlimited,8 classes / month,Fighter team,Drop-in"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list" allowBlank="1" showErrorMessage="1" errorTitle="Pick from the list" error="Choose one of: Active, Frozen, Cancelled" sqref="F2:F201">
      <formula1>"Active,Frozen,Cancelled"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Yes, No" sqref="I2:I201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37</v>
      </c>
      <c r="B1" s="16" t="s">
        <v>38</v>
      </c>
      <c r="C1" s="16" t="s">
        <v>39</v>
      </c>
    </row>
    <row r="2" spans="1:3" x14ac:dyDescent="0.25">
      <c r="A2" s="17" t="s">
        <v>40</v>
      </c>
      <c r="B2" s="18"/>
      <c r="C2" s="18"/>
    </row>
    <row r="3" spans="1:2" x14ac:dyDescent="0.25">
      <c r="A3" t="s">
        <v>41</v>
      </c>
      <c r="B3" s="19">
        <f>COUNTIF('Members'!$F$2:$F$201,"Active")</f>
        <v>4</v>
      </c>
    </row>
    <row r="4" spans="1:3" x14ac:dyDescent="0.25">
      <c r="A4" s="17" t="s">
        <v>42</v>
      </c>
      <c r="B4" s="18"/>
      <c r="C4" s="18"/>
    </row>
    <row r="5" spans="1:2" x14ac:dyDescent="0.25">
      <c r="A5" t="s">
        <v>43</v>
      </c>
      <c r="B5" s="20">
        <f>SUMIFS('Members'!$C$2:$C$201,'Members'!$F$2:$F$201,"Active")</f>
        <v>447</v>
      </c>
    </row>
    <row r="6" spans="1:3" x14ac:dyDescent="0.25">
      <c r="A6" t="s">
        <v>44</v>
      </c>
      <c r="B6" s="20">
        <f>SUM('Members'!$J$2:$J$201)</f>
        <v>547</v>
      </c>
      <c r="C6" s="21" t="s">
        <v>45</v>
      </c>
    </row>
    <row r="7" spans="1:3" x14ac:dyDescent="0.25">
      <c r="A7" s="17" t="s">
        <v>46</v>
      </c>
      <c r="B7" s="18"/>
      <c r="C7" s="18"/>
    </row>
    <row r="8" spans="1:3" x14ac:dyDescent="0.25">
      <c r="A8" t="s">
        <v>47</v>
      </c>
      <c r="B8" s="19">
        <f>COUNTIF('Members'!$I$2:$I$201,"No")</f>
        <v>1</v>
      </c>
      <c r="C8" s="21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Members</vt:lpstr>
      <vt:lpstr>Revenue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