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<sst xmlns="http://schemas.openxmlformats.org/spreadsheetml/2006/main" count="57" uniqueCount="54">
  <si>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Blinds &amp; Shutters Install Tracker</t>
  </si>
  <si>
    <t>A free install tracker for blinds and shutters installers: schedule jobs, track custom orders, and manage status in Sheets or Excel.</t>
  </si>
  <si>
    <t>Quick start</t>
  </si>
  <si>
    <t>Open the Jobs tab and replace the sample rows with your own — one row per entry. Formulas fill in automatically for new rows.</t>
  </si>
  <si>
    <t>Note the factory lead time when you order; Promised turns red if an install date slips.</t>
  </si>
  <si>
    <t>Check received products against the order (sizes, colors) before you schedule the install.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</si>
  <si>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</si>
  <si>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</si>
  <si>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</si>
  <si>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</si>
  <si>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</si>
  <si>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</si>
  <si>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</si>
  <si>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</si>
  <si>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</si>
  <si>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</si>
  <si>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Product / rooms</t>
  </si>
  <si>
    <t>Stage</t>
  </si>
  <si>
    <t>Crew</t>
  </si>
  <si>
    <t>Promised</t>
  </si>
  <si>
    <t>Price</t>
  </si>
  <si>
    <t>Deposit</t>
  </si>
  <si>
    <t>Balance</t>
  </si>
  <si>
    <t>Days open</t>
  </si>
  <si>
    <t>Kapoor</t>
  </si>
  <si>
    <t>Plantation shutters: 8 windows</t>
  </si>
  <si>
    <t>Received</t>
  </si>
  <si>
    <t>Crew A</t>
  </si>
  <si>
    <t>Ortiz</t>
  </si>
  <si>
    <t>Cellular shades, motorized: 5</t>
  </si>
  <si>
    <t>Ordered</t>
  </si>
  <si>
    <t>Crew B</t>
  </si>
  <si>
    <t>Harbor Dental</t>
  </si>
  <si>
    <t>Roller shades, office: 14</t>
  </si>
  <si>
    <t>Lee</t>
  </si>
  <si>
    <t>Faux wood blinds: 10</t>
  </si>
  <si>
    <t>Installed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</si>
  <si>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</si>
  <si>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</si>
  <si>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</si>
  <si>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</si>
  <si>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</si>
  <si>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</si>
  <si>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</si>
  <si>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Measured</t>
  </si>
  <si>
    <t>Stage: Ordered</t>
  </si>
  <si>
    <t>Stage: Received</t>
  </si>
  <si>
    <t>Stage: Ready to install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</si>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</sst>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46287</v>
      </c>
      <c r="B2" t="s">
        <v>24</v>
      </c>
      <c r="C2" t="s">
        <v>25</v>
      </c>
      <c r="D2" t="s">
        <v>26</v>
      </c>
      <c r="E2" t="s">
        <v>27</v>
      </c>
      <c r="F2" s="11">
        <v>46312</v>
      </c>
      <c r="G2" s="12">
        <v>4200</v>
      </c>
      <c r="H2" s="12">
        <v>2100</v>
      </c>
      <c r="I2" s="13">
        <f>IF($A2="","",(G2-H2))</f>
        <v>2100</v>
      </c>
      <c r="J2" s="14">
        <f>IF($A2="","",IF(OR((D2="Installed"),(D2="Paid")),"",(TODAY()-A2)))</f>
        <v>20</v>
      </c>
    </row>
    <row r="3" spans="1:10" x14ac:dyDescent="0.25">
      <c r="A3" s="11">
        <v>46294</v>
      </c>
      <c r="B3" t="s">
        <v>28</v>
      </c>
      <c r="C3" t="s">
        <v>29</v>
      </c>
      <c r="D3" t="s">
        <v>30</v>
      </c>
      <c r="E3" t="s">
        <v>31</v>
      </c>
      <c r="F3" s="11">
        <v>46320</v>
      </c>
      <c r="G3" s="12">
        <v>2650</v>
      </c>
      <c r="H3" s="12">
        <v>1325</v>
      </c>
      <c r="I3" s="13">
        <f>IF($A3="","",(G3-H3))</f>
        <v>1325</v>
      </c>
      <c r="J3" s="14">
        <f>IF($A3="","",IF(OR((D3="Installed"),(D3="Paid")),"",(TODAY()-A3)))</f>
        <v>13</v>
      </c>
    </row>
    <row r="4" spans="1:10" x14ac:dyDescent="0.25">
      <c r="A4" s="11">
        <v>46301</v>
      </c>
      <c r="B4" t="s">
        <v>32</v>
      </c>
      <c r="C4" t="s">
        <v>33</v>
      </c>
      <c r="D4" t="s">
        <v>30</v>
      </c>
      <c r="E4" t="s">
        <v>27</v>
      </c>
      <c r="F4" s="11">
        <v>46324</v>
      </c>
      <c r="G4" s="12">
        <v>3100</v>
      </c>
      <c r="H4" s="12">
        <v>1550</v>
      </c>
      <c r="I4" s="13">
        <f>IF($A4="","",(G4-H4))</f>
        <v>1550</v>
      </c>
      <c r="J4" s="14">
        <f>IF($A4="","",IF(OR((D4="Installed"),(D4="Paid")),"",(TODAY()-A4)))</f>
        <v>6</v>
      </c>
    </row>
    <row r="5" spans="1:10" x14ac:dyDescent="0.25">
      <c r="A5" s="11">
        <v>46278</v>
      </c>
      <c r="B5" t="s">
        <v>34</v>
      </c>
      <c r="C5" t="s">
        <v>35</v>
      </c>
      <c r="D5" t="s">
        <v>36</v>
      </c>
      <c r="E5" t="s">
        <v>31</v>
      </c>
      <c r="F5" s="11">
        <v>46305</v>
      </c>
      <c r="G5" s="12">
        <v>1450</v>
      </c>
      <c r="H5" s="12">
        <v>725</v>
      </c>
      <c r="I5" s="13">
        <f>IF($A5="","",(G5-H5))</f>
        <v>725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asured, Ordered, Received, Ready to install, Installed, Paid" sqref="D2:D201">
      <formula1>"Measured,Ordered,Received,Ready to install,Installed,Paid"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COUNTA('Jobs'!$A$2:$A$201)</f>
        <v>4</v>
      </c>
    </row>
    <row r="4" spans="1:2" x14ac:dyDescent="0.25">
      <c r="A4" t="s">
        <v>42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43</v>
      </c>
      <c r="B5" s="17"/>
      <c r="C5" s="17"/>
    </row>
    <row r="6" spans="1:2" x14ac:dyDescent="0.25">
      <c r="A6" t="s">
        <v>44</v>
      </c>
      <c r="B6" s="18">
        <f>COUNTIF('Jobs'!$D$2:$D$201,"Measured")</f>
        <v>0</v>
      </c>
    </row>
    <row r="7" spans="1:2" x14ac:dyDescent="0.25">
      <c r="A7" t="s">
        <v>45</v>
      </c>
      <c r="B7" s="18">
        <f>COUNTIF('Jobs'!$D$2:$D$201,"Ordered")</f>
        <v>2</v>
      </c>
    </row>
    <row r="8" spans="1:2" x14ac:dyDescent="0.25">
      <c r="A8" t="s">
        <v>46</v>
      </c>
      <c r="B8" s="18">
        <f>COUNTIF('Jobs'!$D$2:$D$201,"Received")</f>
        <v>1</v>
      </c>
    </row>
    <row r="9" spans="1:2" x14ac:dyDescent="0.25">
      <c r="A9" t="s">
        <v>47</v>
      </c>
      <c r="B9" s="18">
        <f>COUNTIF('Jobs'!$D$2:$D$201,"Ready to install")</f>
        <v>0</v>
      </c>
    </row>
    <row r="10" spans="1:2" x14ac:dyDescent="0.25">
      <c r="A10" t="s">
        <v>48</v>
      </c>
      <c r="B10" s="18">
        <f>COUNTIF('Jobs'!$D$2:$D$201,"Installed")</f>
        <v>1</v>
      </c>
    </row>
    <row r="11" spans="1:2" x14ac:dyDescent="0.25">
      <c r="A11" t="s">
        <v>49</v>
      </c>
      <c r="B11" s="18">
        <f>COUNTIF('Jobs'!$D$2:$D$201,"Paid")</f>
        <v>0</v>
      </c>
    </row>
    <row r="12" spans="1:3" x14ac:dyDescent="0.25">
      <c r="A12" s="16" t="s">
        <v>50</v>
      </c>
      <c r="B12" s="17"/>
      <c r="C12" s="17"/>
    </row>
    <row r="13" spans="1:2" x14ac:dyDescent="0.25">
      <c r="A13" t="s">
        <v>51</v>
      </c>
      <c r="B13" s="19">
        <f>SUM('Jobs'!$G$2:$G$201)</f>
        <v>11400</v>
      </c>
    </row>
    <row r="14" spans="1:2" x14ac:dyDescent="0.25">
      <c r="A14" t="s">
        <v>52</v>
      </c>
      <c r="B14" s="19">
        <f>SUM('Jobs'!$H$2:$H$201)</f>
        <v>5700</v>
      </c>
    </row>
    <row r="15" spans="1:2" x14ac:dyDescent="0.25">
      <c r="A15" t="s">
        <v>53</v>
      </c>
      <c r="B15" s="19">
        <f>SUM('Jobs'!$I$2:$I$201)</f>
        <v>5700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