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</sheets>
  <calcPr calcId="171027" fullCalcOnLoad="1"/>
</workbook>
</file>

<file path=xl/sharedStrings.xml><?xml version="1.0" encoding="utf-8"?>
<sst xmlns="http://schemas.openxmlformats.org/spreadsheetml/2006/main" count="39" uniqueCount="39">
  <si>
    <t>Balloon Quote Calculator</t>
  </si>
  <si>
    <t>A free quote calculator for balloon decor: price by garland length, balloons, and labor, then add delivery and deposit in Sheets or Excel.</t>
  </si>
  <si>
    <t>Quick start</t>
  </si>
  <si>
    <t>Type your numbers into the yellow cells; grey cells calculate automatically.</t>
  </si>
  <si>
    <t>Enter the garland length and your balloon cost; the sheet works out balloons needed and materials cost.</t>
  </si>
  <si>
    <t>Adjust markup, labor and fees until Quote total and Price per garland foot fit your market.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</si>
  <si>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</si>
  <si>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</si>
  <si>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</si>
  <si>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</si>
  <si>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</si>
  <si>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</si>
  <si>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</si>
  <si>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</si>
  <si>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</si>
  <si>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</si>
  <si>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Garland</t>
  </si>
  <si>
    <t>Garland length (ft)</t>
  </si>
  <si>
    <t>Balloons per foot</t>
  </si>
  <si>
    <t>Mixed sizes; 14–18 is typical for an organic garland.</t>
  </si>
  <si>
    <t>Cost per balloon</t>
  </si>
  <si>
    <t>Average across 5", 11" and 18" balloons.</t>
  </si>
  <si>
    <t>Accent pieces (foil, florals)</t>
  </si>
  <si>
    <t>Labor &amp; fees</t>
  </si>
  <si>
    <t>Labor hours (build + install)</t>
  </si>
  <si>
    <t>Hourly labor rate</t>
  </si>
  <si>
    <t>Delivery fee</t>
  </si>
  <si>
    <t>Teardown fee</t>
  </si>
  <si>
    <t>Set to 0 if the client handles teardown.</t>
  </si>
  <si>
    <t>Markup on materials</t>
  </si>
  <si>
    <t>1.5 = 150% markup, i.e. materials billed at 2.5× cost.</t>
  </si>
  <si>
    <t>Quote</t>
  </si>
  <si>
    <t>Balloons needed</t>
  </si>
  <si>
    <t>Materials cost</t>
  </si>
  <si>
    <t>Materials price</t>
  </si>
  <si>
    <t>Labor</t>
  </si>
  <si>
    <t>Quote total</t>
  </si>
  <si>
    <t>Profit before overhead</t>
  </si>
  <si>
    <t>Price per garland foot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</si>
</sst>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  <font>
      <color rgb="FF6B7280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12</v>
      </c>
    </row>
    <row r="4" spans="1:3" x14ac:dyDescent="0.25">
      <c r="A4" t="s">
        <v>18</v>
      </c>
      <c r="B4" s="13">
        <v>16</v>
      </c>
      <c r="C4" s="14" t="s">
        <v>19</v>
      </c>
    </row>
    <row r="5" spans="1:3" x14ac:dyDescent="0.25">
      <c r="A5" t="s">
        <v>20</v>
      </c>
      <c r="B5" s="15">
        <v>0.42</v>
      </c>
      <c r="C5" s="14" t="s">
        <v>21</v>
      </c>
    </row>
    <row r="6" spans="1:2" x14ac:dyDescent="0.25">
      <c r="A6" t="s">
        <v>22</v>
      </c>
      <c r="B6" s="15">
        <v>35</v>
      </c>
    </row>
    <row r="7" spans="1:3" x14ac:dyDescent="0.25">
      <c r="A7" s="11" t="s">
        <v>23</v>
      </c>
      <c r="B7" s="12"/>
      <c r="C7" s="12"/>
    </row>
    <row r="8" spans="1:2" x14ac:dyDescent="0.25">
      <c r="A8" t="s">
        <v>24</v>
      </c>
      <c r="B8" s="16">
        <v>3.5</v>
      </c>
    </row>
    <row r="9" spans="1:2" x14ac:dyDescent="0.25">
      <c r="A9" t="s">
        <v>25</v>
      </c>
      <c r="B9" s="15">
        <v>45</v>
      </c>
    </row>
    <row r="10" spans="1:2" x14ac:dyDescent="0.25">
      <c r="A10" t="s">
        <v>26</v>
      </c>
      <c r="B10" s="15">
        <v>40</v>
      </c>
    </row>
    <row r="11" spans="1:3" x14ac:dyDescent="0.25">
      <c r="A11" t="s">
        <v>27</v>
      </c>
      <c r="B11" s="15">
        <v>50</v>
      </c>
      <c r="C11" s="14" t="s">
        <v>28</v>
      </c>
    </row>
    <row r="12" spans="1:3" x14ac:dyDescent="0.25">
      <c r="A12" t="s">
        <v>29</v>
      </c>
      <c r="B12" s="17">
        <v>1.5</v>
      </c>
      <c r="C12" s="14" t="s">
        <v>30</v>
      </c>
    </row>
    <row r="13" spans="1:3" x14ac:dyDescent="0.25">
      <c r="A13" s="11" t="s">
        <v>31</v>
      </c>
      <c r="B13" s="12"/>
      <c r="C13" s="12"/>
    </row>
    <row r="14" spans="1:2" x14ac:dyDescent="0.25">
      <c r="A14" t="s">
        <v>32</v>
      </c>
      <c r="B14" s="18">
        <f>ROUNDUP(('Quote'!$B$3*'Quote'!$B$4),0)</f>
        <v>192</v>
      </c>
    </row>
    <row r="15" spans="1:2" x14ac:dyDescent="0.25">
      <c r="A15" t="s">
        <v>33</v>
      </c>
      <c r="B15" s="19">
        <f>(('Quote'!$B$14*'Quote'!$B$5)+'Quote'!$B$6)</f>
        <v>115.64</v>
      </c>
    </row>
    <row r="16" spans="1:2" x14ac:dyDescent="0.25">
      <c r="A16" t="s">
        <v>34</v>
      </c>
      <c r="B16" s="19">
        <f>ROUND(('Quote'!$B$15*(1+'Quote'!$B$12)),2)</f>
        <v>289.1</v>
      </c>
    </row>
    <row r="17" spans="1:2" x14ac:dyDescent="0.25">
      <c r="A17" t="s">
        <v>35</v>
      </c>
      <c r="B17" s="19">
        <f>('Quote'!$B$8*'Quote'!$B$9)</f>
        <v>157.5</v>
      </c>
    </row>
    <row r="18" spans="1:2" x14ac:dyDescent="0.25">
      <c r="A18" t="s">
        <v>36</v>
      </c>
      <c r="B18" s="19">
        <f>((('Quote'!$B$16+'Quote'!$B$17)+'Quote'!$B$10)+'Quote'!$B$11)</f>
        <v>536.6</v>
      </c>
    </row>
    <row r="19" spans="1:2" x14ac:dyDescent="0.25">
      <c r="A19" t="s">
        <v>37</v>
      </c>
      <c r="B19" s="19">
        <f>('Quote'!$B$18-'Quote'!$B$15)</f>
        <v>420.96000000000004</v>
      </c>
    </row>
    <row r="20" spans="1:2" x14ac:dyDescent="0.25">
      <c r="A20" t="s">
        <v>38</v>
      </c>
      <c r="B20" s="19">
        <f>IFERROR(('Quote'!$B$18/'Quote'!$B$3),0)</f>
        <v>44.71666666666667</v>
      </c>
    </row>
  </sheetData>
  <dataValidations count="3">
    <dataValidation type="decimal" operator="greaterThanOrEqual" allowBlank="1" showErrorMessage="1" errorTitle="Number expected" error="Enter a number." sqref="B10:B12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  <dataValidation type="decimal" operator="greaterThanOrEqual" allowBlank="1" showErrorMessage="1" errorTitle="Number expected" error="Enter a number." sqref="B8:B1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