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<sst xmlns="http://schemas.openxmlformats.org/spreadsheetml/2006/main" count="47" uniqueCount="44">
  <si>
    <t>Auto Upholstery Material Log</t>
  </si>
  <si>
    <t>A free material log for auto upholstery shops: track yardage, foam, and supplies by supplier with reorder points in Sheets or Excel.</t>
  </si>
  <si>
    <t>Quick start</t>
  </si>
  <si>
    <t>Open the Inventory tab and replace the sample rows with your own — one row per entry. Formulas fill in automatically for new rows.</t>
  </si>
  <si>
    <t>On hand is yards or hides in stock; Reorder turns red at or below the reorder point.</t>
  </si>
  <si>
    <t>Retail price is what you charge per yard or hide on jobs; Margin shows your markup on materials.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</si>
  <si>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</si>
  <si>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</si>
  <si>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</si>
  <si>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</si>
  <si>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</si>
  <si>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</si>
  <si>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</si>
  <si>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</si>
  <si>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</si>
  <si>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</si>
  <si>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</si>
  <si>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</si>
  <si>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</si>
  <si>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</si>
  <si>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</si>
  <si>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</si>
  <si>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</si>
  <si>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Marine vinyl, black</t>
  </si>
  <si>
    <t>Vinyl</t>
  </si>
  <si>
    <t>Sailrite</t>
  </si>
  <si>
    <t>Automotive leather hide, tan</t>
  </si>
  <si>
    <t>Leather</t>
  </si>
  <si>
    <t>Keyston Bros</t>
  </si>
  <si>
    <t>OEM-style cloth, gray</t>
  </si>
  <si>
    <t>Fabric</t>
  </si>
  <si>
    <t>1/2 in scrim foam (yard)</t>
  </si>
  <si>
    <t>Foam</t>
  </si>
  <si>
    <t>Foam supplier</t>
  </si>
  <si>
    <t>Bonded nylon thread #92</t>
  </si>
  <si>
    <t>Thread and supplies</t>
  </si>
  <si>
    <t>Headliner fabric, light gray</t>
  </si>
  <si>
    <t>Headliner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</si>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</sst>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18</v>
      </c>
      <c r="E2" s="11">
        <v>10</v>
      </c>
      <c r="F2" s="12">
        <v>14.5</v>
      </c>
      <c r="G2" s="12">
        <v>29</v>
      </c>
      <c r="H2" s="13">
        <f>IF($A2="","",IFERROR(((G2-F2)/G2),0))</f>
        <v>0.5</v>
      </c>
      <c r="I2" s="14">
        <f>IF($A2="","",(D2*F2))</f>
        <v>261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27</v>
      </c>
      <c r="C3" t="s">
        <v>28</v>
      </c>
      <c r="D3" s="11">
        <v>3</v>
      </c>
      <c r="E3" s="11">
        <v>2</v>
      </c>
      <c r="F3" s="12">
        <v>260</v>
      </c>
      <c r="G3" s="12">
        <v>520</v>
      </c>
      <c r="H3" s="13">
        <f>IF($A3="","",IFERROR(((G3-F3)/G3),0))</f>
        <v>0.5</v>
      </c>
      <c r="I3" s="14">
        <f>IF($A3="","",(D3*F3))</f>
        <v>780</v>
      </c>
      <c r="J3" s="15" t="str">
        <f>IF($A3="","",IF((D3&lt;=E3),"Reorder","OK"))</f>
        <v>OK</v>
      </c>
    </row>
    <row r="4" spans="1:10" x14ac:dyDescent="0.25">
      <c r="A4" t="s">
        <v>29</v>
      </c>
      <c r="B4" t="s">
        <v>30</v>
      </c>
      <c r="C4" t="s">
        <v>28</v>
      </c>
      <c r="D4" s="11">
        <v>6</v>
      </c>
      <c r="E4" s="11">
        <v>8</v>
      </c>
      <c r="F4" s="12">
        <v>22</v>
      </c>
      <c r="G4" s="12">
        <v>44</v>
      </c>
      <c r="H4" s="13">
        <f>IF($A4="","",IFERROR(((G4-F4)/G4),0))</f>
        <v>0.5</v>
      </c>
      <c r="I4" s="14">
        <f>IF($A4="","",(D4*F4))</f>
        <v>132</v>
      </c>
      <c r="J4" s="15" t="str">
        <f>IF($A4="","",IF((D4&lt;=E4),"Reorder","OK"))</f>
        <v>Reorder</v>
      </c>
    </row>
    <row r="5" spans="1:10" x14ac:dyDescent="0.25">
      <c r="A5" t="s">
        <v>31</v>
      </c>
      <c r="B5" t="s">
        <v>32</v>
      </c>
      <c r="C5" t="s">
        <v>33</v>
      </c>
      <c r="D5" s="11">
        <v>12</v>
      </c>
      <c r="E5" s="11">
        <v>10</v>
      </c>
      <c r="F5" s="12">
        <v>9</v>
      </c>
      <c r="G5" s="12">
        <v>18</v>
      </c>
      <c r="H5" s="13">
        <f>IF($A5="","",IFERROR(((G5-F5)/G5),0))</f>
        <v>0.5</v>
      </c>
      <c r="I5" s="14">
        <f>IF($A5="","",(D5*F5))</f>
        <v>108</v>
      </c>
      <c r="J5" s="15" t="str">
        <f>IF($A5="","",IF((D5&lt;=E5),"Reorder","OK"))</f>
        <v>OK</v>
      </c>
    </row>
    <row r="6" spans="1:10" x14ac:dyDescent="0.25">
      <c r="A6" t="s">
        <v>34</v>
      </c>
      <c r="B6" t="s">
        <v>35</v>
      </c>
      <c r="C6" t="s">
        <v>25</v>
      </c>
      <c r="D6" s="11">
        <v>5</v>
      </c>
      <c r="E6" s="11">
        <v>3</v>
      </c>
      <c r="F6" s="12">
        <v>18</v>
      </c>
      <c r="G6" s="12">
        <v>36</v>
      </c>
      <c r="H6" s="13">
        <f>IF($A6="","",IFERROR(((G6-F6)/G6),0))</f>
        <v>0.5</v>
      </c>
      <c r="I6" s="14">
        <f>IF($A6="","",(D6*F6))</f>
        <v>90</v>
      </c>
      <c r="J6" s="15" t="str">
        <f>IF($A6="","",IF((D6&lt;=E6),"Reorder","OK"))</f>
        <v>OK</v>
      </c>
    </row>
    <row r="7" spans="1:10" x14ac:dyDescent="0.25">
      <c r="A7" t="s">
        <v>36</v>
      </c>
      <c r="B7" t="s">
        <v>37</v>
      </c>
      <c r="C7" t="s">
        <v>28</v>
      </c>
      <c r="D7" s="11">
        <v>8</v>
      </c>
      <c r="E7" s="11">
        <v>10</v>
      </c>
      <c r="F7" s="12">
        <v>12</v>
      </c>
      <c r="G7" s="12">
        <v>24</v>
      </c>
      <c r="H7" s="13">
        <f>IF($A7="","",IFERROR(((G7-F7)/G7),0))</f>
        <v>0.5</v>
      </c>
      <c r="I7" s="14">
        <f>IF($A7="","",(D7*F7))</f>
        <v>96</v>
      </c>
      <c r="J7" s="15" t="str">
        <f>IF($A7="","",IF((D7&lt;=E7),"Reorder","OK"))</f>
        <v>Reorder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Vinyl, Leather, Fabric, Foam, Thread and supplies, Headliner" sqref="B2:B201">
      <formula1>"Vinyl,Leather,Fabric,Foam,Thread and supplies,Headliner"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SUM('Inventory'!$I$2:$I$201)</f>
        <v>1467</v>
      </c>
    </row>
    <row r="4" spans="1:2" x14ac:dyDescent="0.25">
      <c r="A4" t="s">
        <v>43</v>
      </c>
      <c r="B4" s="20">
        <f>COUNTIF('Inventory'!$J$2:$J$201,"Reorder")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