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llections" state="visible" r:id="rId5"/>
    <sheet sheetId="3" name="Venue" state="visible" r:id="rId6"/>
  </sheets>
  <calcPr calcId="171027" fullCalcOnLoad="1"/>
</workbook>
</file>

<file path=xl/sharedStrings.xml><?xml version="1.0" encoding="utf-8"?>
<sst xmlns="http://schemas.openxmlformats.org/spreadsheetml/2006/main" count="52" uniqueCount="44">
  <si>
    <t>Arcade Game Revenue Tracker</t>
  </si>
  <si>
    <t>A free revenue tracker for arcades: rank machines by plays and earnings with per-game and per-square-foot views in Sheets or Excel.</t>
  </si>
  <si>
    <t>Quick start</t>
  </si>
  <si>
    <t>Open the Collections tab and replace the sample rows with your own — one row per entry. Formulas fill in automatically for new rows.</t>
  </si>
  <si>
    <t>Log weekly collections or card-system totals per machine; Machine net (all weeks) ranks earners for swaps and placement.</t>
  </si>
  <si>
    <t>Down days cost revenue; fix or rotate machines that are often down.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</si>
  <si>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</si>
  <si>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</si>
  <si>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</si>
  <si>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</si>
  <si>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</si>
  <si>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</si>
  <si>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</si>
  <si>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 of</t>
  </si>
  <si>
    <t>Machine</t>
  </si>
  <si>
    <t>Type</t>
  </si>
  <si>
    <t>Location in venue</t>
  </si>
  <si>
    <t>Plays</t>
  </si>
  <si>
    <t>Revenue</t>
  </si>
  <si>
    <t>Prize cost</t>
  </si>
  <si>
    <t>Down days</t>
  </si>
  <si>
    <t>Net</t>
  </si>
  <si>
    <t>Revenue per play</t>
  </si>
  <si>
    <t>Machine net (all weeks)</t>
  </si>
  <si>
    <t>Pac-Man Battle Royale</t>
  </si>
  <si>
    <t>Video</t>
  </si>
  <si>
    <t>Front</t>
  </si>
  <si>
    <t>Skee-Ball x 4</t>
  </si>
  <si>
    <t>Redemption</t>
  </si>
  <si>
    <t>Back wall</t>
  </si>
  <si>
    <t>Stern Godzilla</t>
  </si>
  <si>
    <t>Pinball</t>
  </si>
  <si>
    <t>Pin alley</t>
  </si>
  <si>
    <t>Plush crane</t>
  </si>
  <si>
    <t>Crane / merchandiser</t>
  </si>
  <si>
    <t>Entrance</t>
  </si>
  <si>
    <t>Item</t>
  </si>
  <si>
    <t>Value</t>
  </si>
  <si>
    <t>Notes</t>
  </si>
  <si>
    <t>Totals</t>
  </si>
  <si>
    <t>Net after prizes</t>
  </si>
  <si>
    <t>Prize cost % of redemption revenue</t>
  </si>
  <si>
    <t>Many venues target 20 to 30% on redemption.</t>
  </si>
  <si>
    <t>Uptime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</si>
</sst>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2" customWidth="1"/>
    <col min="6" max="7" width="14" customWidth="1"/>
    <col min="8" max="8" width="12" customWidth="1"/>
    <col min="9" max="9" width="14" customWidth="1"/>
    <col min="10" max="10" width="19" customWidth="1"/>
    <col min="11" max="11" width="2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46294</v>
      </c>
      <c r="B2" t="s">
        <v>24</v>
      </c>
      <c r="C2" t="s">
        <v>25</v>
      </c>
      <c r="D2" t="s">
        <v>26</v>
      </c>
      <c r="E2" s="12">
        <v>410</v>
      </c>
      <c r="F2" s="13">
        <v>410</v>
      </c>
      <c r="G2" s="13">
        <v>0</v>
      </c>
      <c r="H2" s="12">
        <v>0</v>
      </c>
      <c r="I2" s="14">
        <f>IF($A2="","",(F2-G2))</f>
        <v>410</v>
      </c>
      <c r="J2" s="14">
        <f>IF($A2="","",IFERROR(ROUND((F2/E2),2),0))</f>
        <v>1</v>
      </c>
      <c r="K2" s="14">
        <f>IF($A2="","",SUMIFS('Collections'!$I$2:$I$201,'Collections'!$B$2:$B$201,B2))</f>
        <v>790</v>
      </c>
    </row>
    <row r="3" spans="1:11" x14ac:dyDescent="0.25">
      <c r="A3" s="11">
        <v>46294</v>
      </c>
      <c r="B3" t="s">
        <v>27</v>
      </c>
      <c r="C3" t="s">
        <v>28</v>
      </c>
      <c r="D3" t="s">
        <v>29</v>
      </c>
      <c r="E3" s="12">
        <v>1250</v>
      </c>
      <c r="F3" s="13">
        <v>1250</v>
      </c>
      <c r="G3" s="13">
        <v>390</v>
      </c>
      <c r="H3" s="12">
        <v>0</v>
      </c>
      <c r="I3" s="14">
        <f>IF($A3="","",(F3-G3))</f>
        <v>860</v>
      </c>
      <c r="J3" s="14">
        <f>IF($A3="","",IFERROR(ROUND((F3/E3),2),0))</f>
        <v>1</v>
      </c>
      <c r="K3" s="14">
        <f>IF($A3="","",SUMIFS('Collections'!$I$2:$I$201,'Collections'!$B$2:$B$201,B3))</f>
        <v>1760</v>
      </c>
    </row>
    <row r="4" spans="1:11" x14ac:dyDescent="0.25">
      <c r="A4" s="11">
        <v>46294</v>
      </c>
      <c r="B4" t="s">
        <v>30</v>
      </c>
      <c r="C4" t="s">
        <v>31</v>
      </c>
      <c r="D4" t="s">
        <v>32</v>
      </c>
      <c r="E4" s="12">
        <v>280</v>
      </c>
      <c r="F4" s="13">
        <v>420</v>
      </c>
      <c r="G4" s="13">
        <v>0</v>
      </c>
      <c r="H4" s="12">
        <v>1</v>
      </c>
      <c r="I4" s="14">
        <f>IF($A4="","",(F4-G4))</f>
        <v>420</v>
      </c>
      <c r="J4" s="14">
        <f>IF($A4="","",IFERROR(ROUND((F4/E4),2),0))</f>
        <v>1.5</v>
      </c>
      <c r="K4" s="14">
        <f>IF($A4="","",SUMIFS('Collections'!$I$2:$I$201,'Collections'!$B$2:$B$201,B4))</f>
        <v>420</v>
      </c>
    </row>
    <row r="5" spans="1:11" x14ac:dyDescent="0.25">
      <c r="A5" s="11">
        <v>46301</v>
      </c>
      <c r="B5" t="s">
        <v>24</v>
      </c>
      <c r="C5" t="s">
        <v>25</v>
      </c>
      <c r="D5" t="s">
        <v>26</v>
      </c>
      <c r="E5" s="12">
        <v>380</v>
      </c>
      <c r="F5" s="13">
        <v>380</v>
      </c>
      <c r="G5" s="13">
        <v>0</v>
      </c>
      <c r="H5" s="12">
        <v>0</v>
      </c>
      <c r="I5" s="14">
        <f>IF($A5="","",(F5-G5))</f>
        <v>380</v>
      </c>
      <c r="J5" s="14">
        <f>IF($A5="","",IFERROR(ROUND((F5/E5),2),0))</f>
        <v>1</v>
      </c>
      <c r="K5" s="14">
        <f>IF($A5="","",SUMIFS('Collections'!$I$2:$I$201,'Collections'!$B$2:$B$201,B5))</f>
        <v>790</v>
      </c>
    </row>
    <row r="6" spans="1:11" x14ac:dyDescent="0.25">
      <c r="A6" s="11">
        <v>46301</v>
      </c>
      <c r="B6" t="s">
        <v>27</v>
      </c>
      <c r="C6" t="s">
        <v>28</v>
      </c>
      <c r="D6" t="s">
        <v>29</v>
      </c>
      <c r="E6" s="12">
        <v>1310</v>
      </c>
      <c r="F6" s="13">
        <v>1310</v>
      </c>
      <c r="G6" s="13">
        <v>410</v>
      </c>
      <c r="H6" s="12">
        <v>0</v>
      </c>
      <c r="I6" s="14">
        <f>IF($A6="","",(F6-G6))</f>
        <v>900</v>
      </c>
      <c r="J6" s="14">
        <f>IF($A6="","",IFERROR(ROUND((F6/E6),2),0))</f>
        <v>1</v>
      </c>
      <c r="K6" s="14">
        <f>IF($A6="","",SUMIFS('Collections'!$I$2:$I$201,'Collections'!$B$2:$B$201,B6))</f>
        <v>1760</v>
      </c>
    </row>
    <row r="7" spans="1:11" x14ac:dyDescent="0.25">
      <c r="A7" s="11">
        <v>46301</v>
      </c>
      <c r="B7" t="s">
        <v>33</v>
      </c>
      <c r="C7" t="s">
        <v>34</v>
      </c>
      <c r="D7" t="s">
        <v>35</v>
      </c>
      <c r="E7" s="12">
        <v>520</v>
      </c>
      <c r="F7" s="13">
        <v>520</v>
      </c>
      <c r="G7" s="13">
        <v>210</v>
      </c>
      <c r="H7" s="12">
        <v>0</v>
      </c>
      <c r="I7" s="14">
        <f>IF($A7="","",(F7-G7))</f>
        <v>310</v>
      </c>
      <c r="J7" s="14">
        <f>IF($A7="","",IFERROR(ROUND((F7/E7),2),0))</f>
        <v>1</v>
      </c>
      <c r="K7" s="14">
        <f>IF($A7="","",SUMIFS('Collections'!$I$2:$I$201,'Collections'!$B$2:$B$201,B7))</f>
        <v>310</v>
      </c>
    </row>
    <row r="8" spans="1:11" x14ac:dyDescent="0.25">
      <c r="A8" s="11"/>
      <c r="E8" s="12"/>
      <c r="F8" s="13"/>
      <c r="G8" s="13"/>
      <c r="H8" s="12"/>
      <c r="I8" s="14" t="str">
        <f>IF($A8="","",(F8-G8))</f>
        <v/>
      </c>
      <c r="J8" s="14" t="str">
        <f>IF($A8="","",IFERROR(ROUND((F8/E8),2),0))</f>
        <v/>
      </c>
      <c r="K8" s="14" t="str">
        <f>IF($A8="","",SUMIFS('Collections'!$I$2:$I$201,'Collections'!$B$2:$B$201,B8))</f>
        <v/>
      </c>
    </row>
    <row r="9" spans="1:11" x14ac:dyDescent="0.25">
      <c r="A9" s="11"/>
      <c r="E9" s="12"/>
      <c r="F9" s="13"/>
      <c r="G9" s="13"/>
      <c r="H9" s="12"/>
      <c r="I9" s="14" t="str">
        <f>IF($A9="","",(F9-G9))</f>
        <v/>
      </c>
      <c r="J9" s="14" t="str">
        <f>IF($A9="","",IFERROR(ROUND((F9/E9),2),0))</f>
        <v/>
      </c>
      <c r="K9" s="14" t="str">
        <f>IF($A9="","",SUMIFS('Collections'!$I$2:$I$201,'Collections'!$B$2:$B$201,B9))</f>
        <v/>
      </c>
    </row>
    <row r="10" spans="1:11" x14ac:dyDescent="0.25">
      <c r="A10" s="11"/>
      <c r="E10" s="12"/>
      <c r="F10" s="13"/>
      <c r="G10" s="13"/>
      <c r="H10" s="12"/>
      <c r="I10" s="14" t="str">
        <f>IF($A10="","",(F10-G10))</f>
        <v/>
      </c>
      <c r="J10" s="14" t="str">
        <f>IF($A10="","",IFERROR(ROUND((F10/E10),2),0))</f>
        <v/>
      </c>
      <c r="K10" s="14" t="str">
        <f>IF($A10="","",SUMIFS('Collections'!$I$2:$I$201,'Collections'!$B$2:$B$201,B10))</f>
        <v/>
      </c>
    </row>
    <row r="11" spans="1:11" x14ac:dyDescent="0.25">
      <c r="A11" s="11"/>
      <c r="E11" s="12"/>
      <c r="F11" s="13"/>
      <c r="G11" s="13"/>
      <c r="H11" s="12"/>
      <c r="I11" s="14" t="str">
        <f>IF($A11="","",(F11-G11))</f>
        <v/>
      </c>
      <c r="J11" s="14" t="str">
        <f>IF($A11="","",IFERROR(ROUND((F11/E11),2),0))</f>
        <v/>
      </c>
      <c r="K11" s="14" t="str">
        <f>IF($A11="","",SUMIFS('Collections'!$I$2:$I$201,'Collections'!$B$2:$B$201,B11))</f>
        <v/>
      </c>
    </row>
    <row r="12" spans="1:11" x14ac:dyDescent="0.25">
      <c r="A12" s="11"/>
      <c r="E12" s="12"/>
      <c r="F12" s="13"/>
      <c r="G12" s="13"/>
      <c r="H12" s="12"/>
      <c r="I12" s="14" t="str">
        <f>IF($A12="","",(F12-G12))</f>
        <v/>
      </c>
      <c r="J12" s="14" t="str">
        <f>IF($A12="","",IFERROR(ROUND((F12/E12),2),0))</f>
        <v/>
      </c>
      <c r="K12" s="14" t="str">
        <f>IF($A12="","",SUMIFS('Collections'!$I$2:$I$201,'Collections'!$B$2:$B$201,B12))</f>
        <v/>
      </c>
    </row>
    <row r="13" spans="1:11" x14ac:dyDescent="0.25">
      <c r="A13" s="11"/>
      <c r="E13" s="12"/>
      <c r="F13" s="13"/>
      <c r="G13" s="13"/>
      <c r="H13" s="12"/>
      <c r="I13" s="14" t="str">
        <f>IF($A13="","",(F13-G13))</f>
        <v/>
      </c>
      <c r="J13" s="14" t="str">
        <f>IF($A13="","",IFERROR(ROUND((F13/E13),2),0))</f>
        <v/>
      </c>
      <c r="K13" s="14" t="str">
        <f>IF($A13="","",SUMIFS('Collections'!$I$2:$I$201,'Collections'!$B$2:$B$201,B13))</f>
        <v/>
      </c>
    </row>
    <row r="14" spans="1:11" x14ac:dyDescent="0.25">
      <c r="A14" s="11"/>
      <c r="E14" s="12"/>
      <c r="F14" s="13"/>
      <c r="G14" s="13"/>
      <c r="H14" s="12"/>
      <c r="I14" s="14" t="str">
        <f>IF($A14="","",(F14-G14))</f>
        <v/>
      </c>
      <c r="J14" s="14" t="str">
        <f>IF($A14="","",IFERROR(ROUND((F14/E14),2),0))</f>
        <v/>
      </c>
      <c r="K14" s="14" t="str">
        <f>IF($A14="","",SUMIFS('Collections'!$I$2:$I$201,'Collections'!$B$2:$B$201,B14))</f>
        <v/>
      </c>
    </row>
    <row r="15" spans="1:11" x14ac:dyDescent="0.25">
      <c r="A15" s="11"/>
      <c r="E15" s="12"/>
      <c r="F15" s="13"/>
      <c r="G15" s="13"/>
      <c r="H15" s="12"/>
      <c r="I15" s="14" t="str">
        <f>IF($A15="","",(F15-G15))</f>
        <v/>
      </c>
      <c r="J15" s="14" t="str">
        <f>IF($A15="","",IFERROR(ROUND((F15/E15),2),0))</f>
        <v/>
      </c>
      <c r="K15" s="14" t="str">
        <f>IF($A15="","",SUMIFS('Collections'!$I$2:$I$201,'Collections'!$B$2:$B$201,B15))</f>
        <v/>
      </c>
    </row>
    <row r="16" spans="1:11" x14ac:dyDescent="0.25">
      <c r="A16" s="11"/>
      <c r="E16" s="12"/>
      <c r="F16" s="13"/>
      <c r="G16" s="13"/>
      <c r="H16" s="12"/>
      <c r="I16" s="14" t="str">
        <f>IF($A16="","",(F16-G16))</f>
        <v/>
      </c>
      <c r="J16" s="14" t="str">
        <f>IF($A16="","",IFERROR(ROUND((F16/E16),2),0))</f>
        <v/>
      </c>
      <c r="K16" s="14" t="str">
        <f>IF($A16="","",SUMIFS('Collections'!$I$2:$I$201,'Collections'!$B$2:$B$201,B16))</f>
        <v/>
      </c>
    </row>
    <row r="17" spans="1:11" x14ac:dyDescent="0.25">
      <c r="A17" s="11"/>
      <c r="E17" s="12"/>
      <c r="F17" s="13"/>
      <c r="G17" s="13"/>
      <c r="H17" s="12"/>
      <c r="I17" s="14" t="str">
        <f>IF($A17="","",(F17-G17))</f>
        <v/>
      </c>
      <c r="J17" s="14" t="str">
        <f>IF($A17="","",IFERROR(ROUND((F17/E17),2),0))</f>
        <v/>
      </c>
      <c r="K17" s="14" t="str">
        <f>IF($A17="","",SUMIFS('Collections'!$I$2:$I$201,'Collections'!$B$2:$B$201,B17))</f>
        <v/>
      </c>
    </row>
    <row r="18" spans="1:11" x14ac:dyDescent="0.25">
      <c r="A18" s="11"/>
      <c r="E18" s="12"/>
      <c r="F18" s="13"/>
      <c r="G18" s="13"/>
      <c r="H18" s="12"/>
      <c r="I18" s="14" t="str">
        <f>IF($A18="","",(F18-G18))</f>
        <v/>
      </c>
      <c r="J18" s="14" t="str">
        <f>IF($A18="","",IFERROR(ROUND((F18/E18),2),0))</f>
        <v/>
      </c>
      <c r="K18" s="14" t="str">
        <f>IF($A18="","",SUMIFS('Collections'!$I$2:$I$201,'Collections'!$B$2:$B$201,B18))</f>
        <v/>
      </c>
    </row>
    <row r="19" spans="1:11" x14ac:dyDescent="0.25">
      <c r="A19" s="11"/>
      <c r="E19" s="12"/>
      <c r="F19" s="13"/>
      <c r="G19" s="13"/>
      <c r="H19" s="12"/>
      <c r="I19" s="14" t="str">
        <f>IF($A19="","",(F19-G19))</f>
        <v/>
      </c>
      <c r="J19" s="14" t="str">
        <f>IF($A19="","",IFERROR(ROUND((F19/E19),2),0))</f>
        <v/>
      </c>
      <c r="K19" s="14" t="str">
        <f>IF($A19="","",SUMIFS('Collections'!$I$2:$I$201,'Collections'!$B$2:$B$201,B19))</f>
        <v/>
      </c>
    </row>
    <row r="20" spans="1:11" x14ac:dyDescent="0.25">
      <c r="A20" s="11"/>
      <c r="E20" s="12"/>
      <c r="F20" s="13"/>
      <c r="G20" s="13"/>
      <c r="H20" s="12"/>
      <c r="I20" s="14" t="str">
        <f>IF($A20="","",(F20-G20))</f>
        <v/>
      </c>
      <c r="J20" s="14" t="str">
        <f>IF($A20="","",IFERROR(ROUND((F20/E20),2),0))</f>
        <v/>
      </c>
      <c r="K20" s="14" t="str">
        <f>IF($A20="","",SUMIFS('Collections'!$I$2:$I$201,'Collections'!$B$2:$B$201,B20))</f>
        <v/>
      </c>
    </row>
    <row r="21" spans="1:11" x14ac:dyDescent="0.25">
      <c r="A21" s="11"/>
      <c r="E21" s="12"/>
      <c r="F21" s="13"/>
      <c r="G21" s="13"/>
      <c r="H21" s="12"/>
      <c r="I21" s="14" t="str">
        <f>IF($A21="","",(F21-G21))</f>
        <v/>
      </c>
      <c r="J21" s="14" t="str">
        <f>IF($A21="","",IFERROR(ROUND((F21/E21),2),0))</f>
        <v/>
      </c>
      <c r="K21" s="14" t="str">
        <f>IF($A21="","",SUMIFS('Collections'!$I$2:$I$201,'Collections'!$B$2:$B$201,B21))</f>
        <v/>
      </c>
    </row>
    <row r="22" spans="1:11" x14ac:dyDescent="0.25">
      <c r="A22" s="11"/>
      <c r="E22" s="12"/>
      <c r="F22" s="13"/>
      <c r="G22" s="13"/>
      <c r="H22" s="12"/>
      <c r="I22" s="14" t="str">
        <f>IF($A22="","",(F22-G22))</f>
        <v/>
      </c>
      <c r="J22" s="14" t="str">
        <f>IF($A22="","",IFERROR(ROUND((F22/E22),2),0))</f>
        <v/>
      </c>
      <c r="K22" s="14" t="str">
        <f>IF($A22="","",SUMIFS('Collections'!$I$2:$I$201,'Collections'!$B$2:$B$201,B22))</f>
        <v/>
      </c>
    </row>
    <row r="23" spans="1:11" x14ac:dyDescent="0.25">
      <c r="A23" s="11"/>
      <c r="E23" s="12"/>
      <c r="F23" s="13"/>
      <c r="G23" s="13"/>
      <c r="H23" s="12"/>
      <c r="I23" s="14" t="str">
        <f>IF($A23="","",(F23-G23))</f>
        <v/>
      </c>
      <c r="J23" s="14" t="str">
        <f>IF($A23="","",IFERROR(ROUND((F23/E23),2),0))</f>
        <v/>
      </c>
      <c r="K23" s="14" t="str">
        <f>IF($A23="","",SUMIFS('Collections'!$I$2:$I$201,'Collections'!$B$2:$B$201,B23))</f>
        <v/>
      </c>
    </row>
    <row r="24" spans="1:11" x14ac:dyDescent="0.25">
      <c r="A24" s="11"/>
      <c r="E24" s="12"/>
      <c r="F24" s="13"/>
      <c r="G24" s="13"/>
      <c r="H24" s="12"/>
      <c r="I24" s="14" t="str">
        <f>IF($A24="","",(F24-G24))</f>
        <v/>
      </c>
      <c r="J24" s="14" t="str">
        <f>IF($A24="","",IFERROR(ROUND((F24/E24),2),0))</f>
        <v/>
      </c>
      <c r="K24" s="14" t="str">
        <f>IF($A24="","",SUMIFS('Collections'!$I$2:$I$201,'Collections'!$B$2:$B$201,B24))</f>
        <v/>
      </c>
    </row>
    <row r="25" spans="1:11" x14ac:dyDescent="0.25">
      <c r="A25" s="11"/>
      <c r="E25" s="12"/>
      <c r="F25" s="13"/>
      <c r="G25" s="13"/>
      <c r="H25" s="12"/>
      <c r="I25" s="14" t="str">
        <f>IF($A25="","",(F25-G25))</f>
        <v/>
      </c>
      <c r="J25" s="14" t="str">
        <f>IF($A25="","",IFERROR(ROUND((F25/E25),2),0))</f>
        <v/>
      </c>
      <c r="K25" s="14" t="str">
        <f>IF($A25="","",SUMIFS('Collections'!$I$2:$I$201,'Collections'!$B$2:$B$201,B25))</f>
        <v/>
      </c>
    </row>
    <row r="26" spans="1:11" x14ac:dyDescent="0.25">
      <c r="A26" s="11"/>
      <c r="E26" s="12"/>
      <c r="F26" s="13"/>
      <c r="G26" s="13"/>
      <c r="H26" s="12"/>
      <c r="I26" s="14" t="str">
        <f>IF($A26="","",(F26-G26))</f>
        <v/>
      </c>
      <c r="J26" s="14" t="str">
        <f>IF($A26="","",IFERROR(ROUND((F26/E26),2),0))</f>
        <v/>
      </c>
      <c r="K26" s="14" t="str">
        <f>IF($A26="","",SUMIFS('Collections'!$I$2:$I$201,'Collections'!$B$2:$B$201,B26))</f>
        <v/>
      </c>
    </row>
    <row r="27" spans="1:11" x14ac:dyDescent="0.25">
      <c r="A27" s="11"/>
      <c r="E27" s="12"/>
      <c r="F27" s="13"/>
      <c r="G27" s="13"/>
      <c r="H27" s="12"/>
      <c r="I27" s="14" t="str">
        <f>IF($A27="","",(F27-G27))</f>
        <v/>
      </c>
      <c r="J27" s="14" t="str">
        <f>IF($A27="","",IFERROR(ROUND((F27/E27),2),0))</f>
        <v/>
      </c>
      <c r="K27" s="14" t="str">
        <f>IF($A27="","",SUMIFS('Collections'!$I$2:$I$201,'Collections'!$B$2:$B$201,B27))</f>
        <v/>
      </c>
    </row>
    <row r="28" spans="1:11" x14ac:dyDescent="0.25">
      <c r="A28" s="11"/>
      <c r="E28" s="12"/>
      <c r="F28" s="13"/>
      <c r="G28" s="13"/>
      <c r="H28" s="12"/>
      <c r="I28" s="14" t="str">
        <f>IF($A28="","",(F28-G28))</f>
        <v/>
      </c>
      <c r="J28" s="14" t="str">
        <f>IF($A28="","",IFERROR(ROUND((F28/E28),2),0))</f>
        <v/>
      </c>
      <c r="K28" s="14" t="str">
        <f>IF($A28="","",SUMIFS('Collections'!$I$2:$I$201,'Collections'!$B$2:$B$201,B28))</f>
        <v/>
      </c>
    </row>
    <row r="29" spans="1:11" x14ac:dyDescent="0.25">
      <c r="A29" s="11"/>
      <c r="E29" s="12"/>
      <c r="F29" s="13"/>
      <c r="G29" s="13"/>
      <c r="H29" s="12"/>
      <c r="I29" s="14" t="str">
        <f>IF($A29="","",(F29-G29))</f>
        <v/>
      </c>
      <c r="J29" s="14" t="str">
        <f>IF($A29="","",IFERROR(ROUND((F29/E29),2),0))</f>
        <v/>
      </c>
      <c r="K29" s="14" t="str">
        <f>IF($A29="","",SUMIFS('Collections'!$I$2:$I$201,'Collections'!$B$2:$B$201,B29))</f>
        <v/>
      </c>
    </row>
    <row r="30" spans="1:11" x14ac:dyDescent="0.25">
      <c r="A30" s="11"/>
      <c r="E30" s="12"/>
      <c r="F30" s="13"/>
      <c r="G30" s="13"/>
      <c r="H30" s="12"/>
      <c r="I30" s="14" t="str">
        <f>IF($A30="","",(F30-G30))</f>
        <v/>
      </c>
      <c r="J30" s="14" t="str">
        <f>IF($A30="","",IFERROR(ROUND((F30/E30),2),0))</f>
        <v/>
      </c>
      <c r="K30" s="14" t="str">
        <f>IF($A30="","",SUMIFS('Collections'!$I$2:$I$201,'Collections'!$B$2:$B$201,B30))</f>
        <v/>
      </c>
    </row>
    <row r="31" spans="1:11" x14ac:dyDescent="0.25">
      <c r="A31" s="11"/>
      <c r="E31" s="12"/>
      <c r="F31" s="13"/>
      <c r="G31" s="13"/>
      <c r="H31" s="12"/>
      <c r="I31" s="14" t="str">
        <f>IF($A31="","",(F31-G31))</f>
        <v/>
      </c>
      <c r="J31" s="14" t="str">
        <f>IF($A31="","",IFERROR(ROUND((F31/E31),2),0))</f>
        <v/>
      </c>
      <c r="K31" s="14" t="str">
        <f>IF($A31="","",SUMIFS('Collections'!$I$2:$I$201,'Collections'!$B$2:$B$201,B31))</f>
        <v/>
      </c>
    </row>
    <row r="32" spans="1:11" x14ac:dyDescent="0.25">
      <c r="A32" s="11"/>
      <c r="E32" s="12"/>
      <c r="F32" s="13"/>
      <c r="G32" s="13"/>
      <c r="H32" s="12"/>
      <c r="I32" s="14" t="str">
        <f>IF($A32="","",(F32-G32))</f>
        <v/>
      </c>
      <c r="J32" s="14" t="str">
        <f>IF($A32="","",IFERROR(ROUND((F32/E32),2),0))</f>
        <v/>
      </c>
      <c r="K32" s="14" t="str">
        <f>IF($A32="","",SUMIFS('Collections'!$I$2:$I$201,'Collections'!$B$2:$B$201,B32))</f>
        <v/>
      </c>
    </row>
    <row r="33" spans="1:11" x14ac:dyDescent="0.25">
      <c r="A33" s="11"/>
      <c r="E33" s="12"/>
      <c r="F33" s="13"/>
      <c r="G33" s="13"/>
      <c r="H33" s="12"/>
      <c r="I33" s="14" t="str">
        <f>IF($A33="","",(F33-G33))</f>
        <v/>
      </c>
      <c r="J33" s="14" t="str">
        <f>IF($A33="","",IFERROR(ROUND((F33/E33),2),0))</f>
        <v/>
      </c>
      <c r="K33" s="14" t="str">
        <f>IF($A33="","",SUMIFS('Collections'!$I$2:$I$201,'Collections'!$B$2:$B$201,B33))</f>
        <v/>
      </c>
    </row>
    <row r="34" spans="1:11" x14ac:dyDescent="0.25">
      <c r="A34" s="11"/>
      <c r="E34" s="12"/>
      <c r="F34" s="13"/>
      <c r="G34" s="13"/>
      <c r="H34" s="12"/>
      <c r="I34" s="14" t="str">
        <f>IF($A34="","",(F34-G34))</f>
        <v/>
      </c>
      <c r="J34" s="14" t="str">
        <f>IF($A34="","",IFERROR(ROUND((F34/E34),2),0))</f>
        <v/>
      </c>
      <c r="K34" s="14" t="str">
        <f>IF($A34="","",SUMIFS('Collections'!$I$2:$I$201,'Collections'!$B$2:$B$201,B34))</f>
        <v/>
      </c>
    </row>
    <row r="35" spans="1:11" x14ac:dyDescent="0.25">
      <c r="A35" s="11"/>
      <c r="E35" s="12"/>
      <c r="F35" s="13"/>
      <c r="G35" s="13"/>
      <c r="H35" s="12"/>
      <c r="I35" s="14" t="str">
        <f>IF($A35="","",(F35-G35))</f>
        <v/>
      </c>
      <c r="J35" s="14" t="str">
        <f>IF($A35="","",IFERROR(ROUND((F35/E35),2),0))</f>
        <v/>
      </c>
      <c r="K35" s="14" t="str">
        <f>IF($A35="","",SUMIFS('Collections'!$I$2:$I$201,'Collections'!$B$2:$B$201,B35))</f>
        <v/>
      </c>
    </row>
    <row r="36" spans="1:11" x14ac:dyDescent="0.25">
      <c r="A36" s="11"/>
      <c r="E36" s="12"/>
      <c r="F36" s="13"/>
      <c r="G36" s="13"/>
      <c r="H36" s="12"/>
      <c r="I36" s="14" t="str">
        <f>IF($A36="","",(F36-G36))</f>
        <v/>
      </c>
      <c r="J36" s="14" t="str">
        <f>IF($A36="","",IFERROR(ROUND((F36/E36),2),0))</f>
        <v/>
      </c>
      <c r="K36" s="14" t="str">
        <f>IF($A36="","",SUMIFS('Collections'!$I$2:$I$201,'Collections'!$B$2:$B$201,B36))</f>
        <v/>
      </c>
    </row>
    <row r="37" spans="1:11" x14ac:dyDescent="0.25">
      <c r="A37" s="11"/>
      <c r="E37" s="12"/>
      <c r="F37" s="13"/>
      <c r="G37" s="13"/>
      <c r="H37" s="12"/>
      <c r="I37" s="14" t="str">
        <f>IF($A37="","",(F37-G37))</f>
        <v/>
      </c>
      <c r="J37" s="14" t="str">
        <f>IF($A37="","",IFERROR(ROUND((F37/E37),2),0))</f>
        <v/>
      </c>
      <c r="K37" s="14" t="str">
        <f>IF($A37="","",SUMIFS('Collections'!$I$2:$I$201,'Collections'!$B$2:$B$201,B37))</f>
        <v/>
      </c>
    </row>
    <row r="38" spans="1:11" x14ac:dyDescent="0.25">
      <c r="A38" s="11"/>
      <c r="E38" s="12"/>
      <c r="F38" s="13"/>
      <c r="G38" s="13"/>
      <c r="H38" s="12"/>
      <c r="I38" s="14" t="str">
        <f>IF($A38="","",(F38-G38))</f>
        <v/>
      </c>
      <c r="J38" s="14" t="str">
        <f>IF($A38="","",IFERROR(ROUND((F38/E38),2),0))</f>
        <v/>
      </c>
      <c r="K38" s="14" t="str">
        <f>IF($A38="","",SUMIFS('Collections'!$I$2:$I$201,'Collections'!$B$2:$B$201,B38))</f>
        <v/>
      </c>
    </row>
    <row r="39" spans="1:11" x14ac:dyDescent="0.25">
      <c r="A39" s="11"/>
      <c r="E39" s="12"/>
      <c r="F39" s="13"/>
      <c r="G39" s="13"/>
      <c r="H39" s="12"/>
      <c r="I39" s="14" t="str">
        <f>IF($A39="","",(F39-G39))</f>
        <v/>
      </c>
      <c r="J39" s="14" t="str">
        <f>IF($A39="","",IFERROR(ROUND((F39/E39),2),0))</f>
        <v/>
      </c>
      <c r="K39" s="14" t="str">
        <f>IF($A39="","",SUMIFS('Collections'!$I$2:$I$201,'Collections'!$B$2:$B$201,B39))</f>
        <v/>
      </c>
    </row>
    <row r="40" spans="1:11" x14ac:dyDescent="0.25">
      <c r="A40" s="11"/>
      <c r="E40" s="12"/>
      <c r="F40" s="13"/>
      <c r="G40" s="13"/>
      <c r="H40" s="12"/>
      <c r="I40" s="14" t="str">
        <f>IF($A40="","",(F40-G40))</f>
        <v/>
      </c>
      <c r="J40" s="14" t="str">
        <f>IF($A40="","",IFERROR(ROUND((F40/E40),2),0))</f>
        <v/>
      </c>
      <c r="K40" s="14" t="str">
        <f>IF($A40="","",SUMIFS('Collections'!$I$2:$I$201,'Collections'!$B$2:$B$201,B40))</f>
        <v/>
      </c>
    </row>
    <row r="41" spans="1:11" x14ac:dyDescent="0.25">
      <c r="A41" s="11"/>
      <c r="E41" s="12"/>
      <c r="F41" s="13"/>
      <c r="G41" s="13"/>
      <c r="H41" s="12"/>
      <c r="I41" s="14" t="str">
        <f>IF($A41="","",(F41-G41))</f>
        <v/>
      </c>
      <c r="J41" s="14" t="str">
        <f>IF($A41="","",IFERROR(ROUND((F41/E41),2),0))</f>
        <v/>
      </c>
      <c r="K41" s="14" t="str">
        <f>IF($A41="","",SUMIFS('Collections'!$I$2:$I$201,'Collections'!$B$2:$B$201,B41))</f>
        <v/>
      </c>
    </row>
    <row r="42" spans="1:11" x14ac:dyDescent="0.25">
      <c r="A42" s="11"/>
      <c r="E42" s="12"/>
      <c r="F42" s="13"/>
      <c r="G42" s="13"/>
      <c r="H42" s="12"/>
      <c r="I42" s="14" t="str">
        <f>IF($A42="","",(F42-G42))</f>
        <v/>
      </c>
      <c r="J42" s="14" t="str">
        <f>IF($A42="","",IFERROR(ROUND((F42/E42),2),0))</f>
        <v/>
      </c>
      <c r="K42" s="14" t="str">
        <f>IF($A42="","",SUMIFS('Collections'!$I$2:$I$201,'Collections'!$B$2:$B$201,B42))</f>
        <v/>
      </c>
    </row>
    <row r="43" spans="1:11" x14ac:dyDescent="0.25">
      <c r="A43" s="11"/>
      <c r="E43" s="12"/>
      <c r="F43" s="13"/>
      <c r="G43" s="13"/>
      <c r="H43" s="12"/>
      <c r="I43" s="14" t="str">
        <f>IF($A43="","",(F43-G43))</f>
        <v/>
      </c>
      <c r="J43" s="14" t="str">
        <f>IF($A43="","",IFERROR(ROUND((F43/E43),2),0))</f>
        <v/>
      </c>
      <c r="K43" s="14" t="str">
        <f>IF($A43="","",SUMIFS('Collections'!$I$2:$I$201,'Collections'!$B$2:$B$201,B43))</f>
        <v/>
      </c>
    </row>
    <row r="44" spans="1:11" x14ac:dyDescent="0.25">
      <c r="A44" s="11"/>
      <c r="E44" s="12"/>
      <c r="F44" s="13"/>
      <c r="G44" s="13"/>
      <c r="H44" s="12"/>
      <c r="I44" s="14" t="str">
        <f>IF($A44="","",(F44-G44))</f>
        <v/>
      </c>
      <c r="J44" s="14" t="str">
        <f>IF($A44="","",IFERROR(ROUND((F44/E44),2),0))</f>
        <v/>
      </c>
      <c r="K44" s="14" t="str">
        <f>IF($A44="","",SUMIFS('Collections'!$I$2:$I$201,'Collections'!$B$2:$B$201,B44))</f>
        <v/>
      </c>
    </row>
    <row r="45" spans="1:11" x14ac:dyDescent="0.25">
      <c r="A45" s="11"/>
      <c r="E45" s="12"/>
      <c r="F45" s="13"/>
      <c r="G45" s="13"/>
      <c r="H45" s="12"/>
      <c r="I45" s="14" t="str">
        <f>IF($A45="","",(F45-G45))</f>
        <v/>
      </c>
      <c r="J45" s="14" t="str">
        <f>IF($A45="","",IFERROR(ROUND((F45/E45),2),0))</f>
        <v/>
      </c>
      <c r="K45" s="14" t="str">
        <f>IF($A45="","",SUMIFS('Collections'!$I$2:$I$201,'Collections'!$B$2:$B$201,B45))</f>
        <v/>
      </c>
    </row>
    <row r="46" spans="1:11" x14ac:dyDescent="0.25">
      <c r="A46" s="11"/>
      <c r="E46" s="12"/>
      <c r="F46" s="13"/>
      <c r="G46" s="13"/>
      <c r="H46" s="12"/>
      <c r="I46" s="14" t="str">
        <f>IF($A46="","",(F46-G46))</f>
        <v/>
      </c>
      <c r="J46" s="14" t="str">
        <f>IF($A46="","",IFERROR(ROUND((F46/E46),2),0))</f>
        <v/>
      </c>
      <c r="K46" s="14" t="str">
        <f>IF($A46="","",SUMIFS('Collections'!$I$2:$I$201,'Collections'!$B$2:$B$201,B46))</f>
        <v/>
      </c>
    </row>
    <row r="47" spans="1:11" x14ac:dyDescent="0.25">
      <c r="A47" s="11"/>
      <c r="E47" s="12"/>
      <c r="F47" s="13"/>
      <c r="G47" s="13"/>
      <c r="H47" s="12"/>
      <c r="I47" s="14" t="str">
        <f>IF($A47="","",(F47-G47))</f>
        <v/>
      </c>
      <c r="J47" s="14" t="str">
        <f>IF($A47="","",IFERROR(ROUND((F47/E47),2),0))</f>
        <v/>
      </c>
      <c r="K47" s="14" t="str">
        <f>IF($A47="","",SUMIFS('Collections'!$I$2:$I$201,'Collections'!$B$2:$B$201,B47))</f>
        <v/>
      </c>
    </row>
    <row r="48" spans="1:11" x14ac:dyDescent="0.25">
      <c r="A48" s="11"/>
      <c r="E48" s="12"/>
      <c r="F48" s="13"/>
      <c r="G48" s="13"/>
      <c r="H48" s="12"/>
      <c r="I48" s="14" t="str">
        <f>IF($A48="","",(F48-G48))</f>
        <v/>
      </c>
      <c r="J48" s="14" t="str">
        <f>IF($A48="","",IFERROR(ROUND((F48/E48),2),0))</f>
        <v/>
      </c>
      <c r="K48" s="14" t="str">
        <f>IF($A48="","",SUMIFS('Collections'!$I$2:$I$201,'Collections'!$B$2:$B$201,B48))</f>
        <v/>
      </c>
    </row>
    <row r="49" spans="1:11" x14ac:dyDescent="0.25">
      <c r="A49" s="11"/>
      <c r="E49" s="12"/>
      <c r="F49" s="13"/>
      <c r="G49" s="13"/>
      <c r="H49" s="12"/>
      <c r="I49" s="14" t="str">
        <f>IF($A49="","",(F49-G49))</f>
        <v/>
      </c>
      <c r="J49" s="14" t="str">
        <f>IF($A49="","",IFERROR(ROUND((F49/E49),2),0))</f>
        <v/>
      </c>
      <c r="K49" s="14" t="str">
        <f>IF($A49="","",SUMIFS('Collections'!$I$2:$I$201,'Collections'!$B$2:$B$201,B49))</f>
        <v/>
      </c>
    </row>
    <row r="50" spans="1:11" x14ac:dyDescent="0.25">
      <c r="A50" s="11"/>
      <c r="E50" s="12"/>
      <c r="F50" s="13"/>
      <c r="G50" s="13"/>
      <c r="H50" s="12"/>
      <c r="I50" s="14" t="str">
        <f>IF($A50="","",(F50-G50))</f>
        <v/>
      </c>
      <c r="J50" s="14" t="str">
        <f>IF($A50="","",IFERROR(ROUND((F50/E50),2),0))</f>
        <v/>
      </c>
      <c r="K50" s="14" t="str">
        <f>IF($A50="","",SUMIFS('Collections'!$I$2:$I$201,'Collections'!$B$2:$B$201,B50))</f>
        <v/>
      </c>
    </row>
    <row r="51" spans="1:11" x14ac:dyDescent="0.25">
      <c r="A51" s="11"/>
      <c r="E51" s="12"/>
      <c r="F51" s="13"/>
      <c r="G51" s="13"/>
      <c r="H51" s="12"/>
      <c r="I51" s="14" t="str">
        <f>IF($A51="","",(F51-G51))</f>
        <v/>
      </c>
      <c r="J51" s="14" t="str">
        <f>IF($A51="","",IFERROR(ROUND((F51/E51),2),0))</f>
        <v/>
      </c>
      <c r="K51" s="14" t="str">
        <f>IF($A51="","",SUMIFS('Collections'!$I$2:$I$201,'Collections'!$B$2:$B$201,B51))</f>
        <v/>
      </c>
    </row>
    <row r="52" spans="1:11" x14ac:dyDescent="0.25">
      <c r="A52" s="11"/>
      <c r="E52" s="12"/>
      <c r="F52" s="13"/>
      <c r="G52" s="13"/>
      <c r="H52" s="12"/>
      <c r="I52" s="14" t="str">
        <f>IF($A52="","",(F52-G52))</f>
        <v/>
      </c>
      <c r="J52" s="14" t="str">
        <f>IF($A52="","",IFERROR(ROUND((F52/E52),2),0))</f>
        <v/>
      </c>
      <c r="K52" s="14" t="str">
        <f>IF($A52="","",SUMIFS('Collections'!$I$2:$I$201,'Collections'!$B$2:$B$201,B52))</f>
        <v/>
      </c>
    </row>
    <row r="53" spans="1:11" x14ac:dyDescent="0.25">
      <c r="A53" s="11"/>
      <c r="E53" s="12"/>
      <c r="F53" s="13"/>
      <c r="G53" s="13"/>
      <c r="H53" s="12"/>
      <c r="I53" s="14" t="str">
        <f>IF($A53="","",(F53-G53))</f>
        <v/>
      </c>
      <c r="J53" s="14" t="str">
        <f>IF($A53="","",IFERROR(ROUND((F53/E53),2),0))</f>
        <v/>
      </c>
      <c r="K53" s="14" t="str">
        <f>IF($A53="","",SUMIFS('Collections'!$I$2:$I$201,'Collections'!$B$2:$B$201,B53))</f>
        <v/>
      </c>
    </row>
    <row r="54" spans="1:11" x14ac:dyDescent="0.25">
      <c r="A54" s="11"/>
      <c r="E54" s="12"/>
      <c r="F54" s="13"/>
      <c r="G54" s="13"/>
      <c r="H54" s="12"/>
      <c r="I54" s="14" t="str">
        <f>IF($A54="","",(F54-G54))</f>
        <v/>
      </c>
      <c r="J54" s="14" t="str">
        <f>IF($A54="","",IFERROR(ROUND((F54/E54),2),0))</f>
        <v/>
      </c>
      <c r="K54" s="14" t="str">
        <f>IF($A54="","",SUMIFS('Collections'!$I$2:$I$201,'Collections'!$B$2:$B$201,B54))</f>
        <v/>
      </c>
    </row>
    <row r="55" spans="1:11" x14ac:dyDescent="0.25">
      <c r="A55" s="11"/>
      <c r="E55" s="12"/>
      <c r="F55" s="13"/>
      <c r="G55" s="13"/>
      <c r="H55" s="12"/>
      <c r="I55" s="14" t="str">
        <f>IF($A55="","",(F55-G55))</f>
        <v/>
      </c>
      <c r="J55" s="14" t="str">
        <f>IF($A55="","",IFERROR(ROUND((F55/E55),2),0))</f>
        <v/>
      </c>
      <c r="K55" s="14" t="str">
        <f>IF($A55="","",SUMIFS('Collections'!$I$2:$I$201,'Collections'!$B$2:$B$201,B55))</f>
        <v/>
      </c>
    </row>
    <row r="56" spans="1:11" x14ac:dyDescent="0.25">
      <c r="A56" s="11"/>
      <c r="E56" s="12"/>
      <c r="F56" s="13"/>
      <c r="G56" s="13"/>
      <c r="H56" s="12"/>
      <c r="I56" s="14" t="str">
        <f>IF($A56="","",(F56-G56))</f>
        <v/>
      </c>
      <c r="J56" s="14" t="str">
        <f>IF($A56="","",IFERROR(ROUND((F56/E56),2),0))</f>
        <v/>
      </c>
      <c r="K56" s="14" t="str">
        <f>IF($A56="","",SUMIFS('Collections'!$I$2:$I$201,'Collections'!$B$2:$B$201,B56))</f>
        <v/>
      </c>
    </row>
    <row r="57" spans="1:11" x14ac:dyDescent="0.25">
      <c r="A57" s="11"/>
      <c r="E57" s="12"/>
      <c r="F57" s="13"/>
      <c r="G57" s="13"/>
      <c r="H57" s="12"/>
      <c r="I57" s="14" t="str">
        <f>IF($A57="","",(F57-G57))</f>
        <v/>
      </c>
      <c r="J57" s="14" t="str">
        <f>IF($A57="","",IFERROR(ROUND((F57/E57),2),0))</f>
        <v/>
      </c>
      <c r="K57" s="14" t="str">
        <f>IF($A57="","",SUMIFS('Collections'!$I$2:$I$201,'Collections'!$B$2:$B$201,B57))</f>
        <v/>
      </c>
    </row>
    <row r="58" spans="1:11" x14ac:dyDescent="0.25">
      <c r="A58" s="11"/>
      <c r="E58" s="12"/>
      <c r="F58" s="13"/>
      <c r="G58" s="13"/>
      <c r="H58" s="12"/>
      <c r="I58" s="14" t="str">
        <f>IF($A58="","",(F58-G58))</f>
        <v/>
      </c>
      <c r="J58" s="14" t="str">
        <f>IF($A58="","",IFERROR(ROUND((F58/E58),2),0))</f>
        <v/>
      </c>
      <c r="K58" s="14" t="str">
        <f>IF($A58="","",SUMIFS('Collections'!$I$2:$I$201,'Collections'!$B$2:$B$201,B58))</f>
        <v/>
      </c>
    </row>
    <row r="59" spans="1:11" x14ac:dyDescent="0.25">
      <c r="A59" s="11"/>
      <c r="E59" s="12"/>
      <c r="F59" s="13"/>
      <c r="G59" s="13"/>
      <c r="H59" s="12"/>
      <c r="I59" s="14" t="str">
        <f>IF($A59="","",(F59-G59))</f>
        <v/>
      </c>
      <c r="J59" s="14" t="str">
        <f>IF($A59="","",IFERROR(ROUND((F59/E59),2),0))</f>
        <v/>
      </c>
      <c r="K59" s="14" t="str">
        <f>IF($A59="","",SUMIFS('Collections'!$I$2:$I$201,'Collections'!$B$2:$B$201,B59))</f>
        <v/>
      </c>
    </row>
    <row r="60" spans="1:11" x14ac:dyDescent="0.25">
      <c r="A60" s="11"/>
      <c r="E60" s="12"/>
      <c r="F60" s="13"/>
      <c r="G60" s="13"/>
      <c r="H60" s="12"/>
      <c r="I60" s="14" t="str">
        <f>IF($A60="","",(F60-G60))</f>
        <v/>
      </c>
      <c r="J60" s="14" t="str">
        <f>IF($A60="","",IFERROR(ROUND((F60/E60),2),0))</f>
        <v/>
      </c>
      <c r="K60" s="14" t="str">
        <f>IF($A60="","",SUMIFS('Collections'!$I$2:$I$201,'Collections'!$B$2:$B$201,B60))</f>
        <v/>
      </c>
    </row>
    <row r="61" spans="1:11" x14ac:dyDescent="0.25">
      <c r="A61" s="11"/>
      <c r="E61" s="12"/>
      <c r="F61" s="13"/>
      <c r="G61" s="13"/>
      <c r="H61" s="12"/>
      <c r="I61" s="14" t="str">
        <f>IF($A61="","",(F61-G61))</f>
        <v/>
      </c>
      <c r="J61" s="14" t="str">
        <f>IF($A61="","",IFERROR(ROUND((F61/E61),2),0))</f>
        <v/>
      </c>
      <c r="K61" s="14" t="str">
        <f>IF($A61="","",SUMIFS('Collections'!$I$2:$I$201,'Collections'!$B$2:$B$201,B61))</f>
        <v/>
      </c>
    </row>
    <row r="62" spans="1:11" x14ac:dyDescent="0.25">
      <c r="A62" s="11"/>
      <c r="E62" s="12"/>
      <c r="F62" s="13"/>
      <c r="G62" s="13"/>
      <c r="H62" s="12"/>
      <c r="I62" s="14" t="str">
        <f>IF($A62="","",(F62-G62))</f>
        <v/>
      </c>
      <c r="J62" s="14" t="str">
        <f>IF($A62="","",IFERROR(ROUND((F62/E62),2),0))</f>
        <v/>
      </c>
      <c r="K62" s="14" t="str">
        <f>IF($A62="","",SUMIFS('Collections'!$I$2:$I$201,'Collections'!$B$2:$B$201,B62))</f>
        <v/>
      </c>
    </row>
    <row r="63" spans="1:11" x14ac:dyDescent="0.25">
      <c r="A63" s="11"/>
      <c r="E63" s="12"/>
      <c r="F63" s="13"/>
      <c r="G63" s="13"/>
      <c r="H63" s="12"/>
      <c r="I63" s="14" t="str">
        <f>IF($A63="","",(F63-G63))</f>
        <v/>
      </c>
      <c r="J63" s="14" t="str">
        <f>IF($A63="","",IFERROR(ROUND((F63/E63),2),0))</f>
        <v/>
      </c>
      <c r="K63" s="14" t="str">
        <f>IF($A63="","",SUMIFS('Collections'!$I$2:$I$201,'Collections'!$B$2:$B$201,B63))</f>
        <v/>
      </c>
    </row>
    <row r="64" spans="1:11" x14ac:dyDescent="0.25">
      <c r="A64" s="11"/>
      <c r="E64" s="12"/>
      <c r="F64" s="13"/>
      <c r="G64" s="13"/>
      <c r="H64" s="12"/>
      <c r="I64" s="14" t="str">
        <f>IF($A64="","",(F64-G64))</f>
        <v/>
      </c>
      <c r="J64" s="14" t="str">
        <f>IF($A64="","",IFERROR(ROUND((F64/E64),2),0))</f>
        <v/>
      </c>
      <c r="K64" s="14" t="str">
        <f>IF($A64="","",SUMIFS('Collections'!$I$2:$I$201,'Collections'!$B$2:$B$201,B64))</f>
        <v/>
      </c>
    </row>
    <row r="65" spans="1:11" x14ac:dyDescent="0.25">
      <c r="A65" s="11"/>
      <c r="E65" s="12"/>
      <c r="F65" s="13"/>
      <c r="G65" s="13"/>
      <c r="H65" s="12"/>
      <c r="I65" s="14" t="str">
        <f>IF($A65="","",(F65-G65))</f>
        <v/>
      </c>
      <c r="J65" s="14" t="str">
        <f>IF($A65="","",IFERROR(ROUND((F65/E65),2),0))</f>
        <v/>
      </c>
      <c r="K65" s="14" t="str">
        <f>IF($A65="","",SUMIFS('Collections'!$I$2:$I$201,'Collections'!$B$2:$B$201,B65))</f>
        <v/>
      </c>
    </row>
    <row r="66" spans="1:11" x14ac:dyDescent="0.25">
      <c r="A66" s="11"/>
      <c r="E66" s="12"/>
      <c r="F66" s="13"/>
      <c r="G66" s="13"/>
      <c r="H66" s="12"/>
      <c r="I66" s="14" t="str">
        <f>IF($A66="","",(F66-G66))</f>
        <v/>
      </c>
      <c r="J66" s="14" t="str">
        <f>IF($A66="","",IFERROR(ROUND((F66/E66),2),0))</f>
        <v/>
      </c>
      <c r="K66" s="14" t="str">
        <f>IF($A66="","",SUMIFS('Collections'!$I$2:$I$201,'Collections'!$B$2:$B$201,B66))</f>
        <v/>
      </c>
    </row>
    <row r="67" spans="1:11" x14ac:dyDescent="0.25">
      <c r="A67" s="11"/>
      <c r="E67" s="12"/>
      <c r="F67" s="13"/>
      <c r="G67" s="13"/>
      <c r="H67" s="12"/>
      <c r="I67" s="14" t="str">
        <f>IF($A67="","",(F67-G67))</f>
        <v/>
      </c>
      <c r="J67" s="14" t="str">
        <f>IF($A67="","",IFERROR(ROUND((F67/E67),2),0))</f>
        <v/>
      </c>
      <c r="K67" s="14" t="str">
        <f>IF($A67="","",SUMIFS('Collections'!$I$2:$I$201,'Collections'!$B$2:$B$201,B67))</f>
        <v/>
      </c>
    </row>
    <row r="68" spans="1:11" x14ac:dyDescent="0.25">
      <c r="A68" s="11"/>
      <c r="E68" s="12"/>
      <c r="F68" s="13"/>
      <c r="G68" s="13"/>
      <c r="H68" s="12"/>
      <c r="I68" s="14" t="str">
        <f>IF($A68="","",(F68-G68))</f>
        <v/>
      </c>
      <c r="J68" s="14" t="str">
        <f>IF($A68="","",IFERROR(ROUND((F68/E68),2),0))</f>
        <v/>
      </c>
      <c r="K68" s="14" t="str">
        <f>IF($A68="","",SUMIFS('Collections'!$I$2:$I$201,'Collections'!$B$2:$B$201,B68))</f>
        <v/>
      </c>
    </row>
    <row r="69" spans="1:11" x14ac:dyDescent="0.25">
      <c r="A69" s="11"/>
      <c r="E69" s="12"/>
      <c r="F69" s="13"/>
      <c r="G69" s="13"/>
      <c r="H69" s="12"/>
      <c r="I69" s="14" t="str">
        <f>IF($A69="","",(F69-G69))</f>
        <v/>
      </c>
      <c r="J69" s="14" t="str">
        <f>IF($A69="","",IFERROR(ROUND((F69/E69),2),0))</f>
        <v/>
      </c>
      <c r="K69" s="14" t="str">
        <f>IF($A69="","",SUMIFS('Collections'!$I$2:$I$201,'Collections'!$B$2:$B$201,B69))</f>
        <v/>
      </c>
    </row>
    <row r="70" spans="1:11" x14ac:dyDescent="0.25">
      <c r="A70" s="11"/>
      <c r="E70" s="12"/>
      <c r="F70" s="13"/>
      <c r="G70" s="13"/>
      <c r="H70" s="12"/>
      <c r="I70" s="14" t="str">
        <f>IF($A70="","",(F70-G70))</f>
        <v/>
      </c>
      <c r="J70" s="14" t="str">
        <f>IF($A70="","",IFERROR(ROUND((F70/E70),2),0))</f>
        <v/>
      </c>
      <c r="K70" s="14" t="str">
        <f>IF($A70="","",SUMIFS('Collections'!$I$2:$I$201,'Collections'!$B$2:$B$201,B70))</f>
        <v/>
      </c>
    </row>
    <row r="71" spans="1:11" x14ac:dyDescent="0.25">
      <c r="A71" s="11"/>
      <c r="E71" s="12"/>
      <c r="F71" s="13"/>
      <c r="G71" s="13"/>
      <c r="H71" s="12"/>
      <c r="I71" s="14" t="str">
        <f>IF($A71="","",(F71-G71))</f>
        <v/>
      </c>
      <c r="J71" s="14" t="str">
        <f>IF($A71="","",IFERROR(ROUND((F71/E71),2),0))</f>
        <v/>
      </c>
      <c r="K71" s="14" t="str">
        <f>IF($A71="","",SUMIFS('Collections'!$I$2:$I$201,'Collections'!$B$2:$B$201,B71))</f>
        <v/>
      </c>
    </row>
    <row r="72" spans="1:11" x14ac:dyDescent="0.25">
      <c r="A72" s="11"/>
      <c r="E72" s="12"/>
      <c r="F72" s="13"/>
      <c r="G72" s="13"/>
      <c r="H72" s="12"/>
      <c r="I72" s="14" t="str">
        <f>IF($A72="","",(F72-G72))</f>
        <v/>
      </c>
      <c r="J72" s="14" t="str">
        <f>IF($A72="","",IFERROR(ROUND((F72/E72),2),0))</f>
        <v/>
      </c>
      <c r="K72" s="14" t="str">
        <f>IF($A72="","",SUMIFS('Collections'!$I$2:$I$201,'Collections'!$B$2:$B$201,B72))</f>
        <v/>
      </c>
    </row>
    <row r="73" spans="1:11" x14ac:dyDescent="0.25">
      <c r="A73" s="11"/>
      <c r="E73" s="12"/>
      <c r="F73" s="13"/>
      <c r="G73" s="13"/>
      <c r="H73" s="12"/>
      <c r="I73" s="14" t="str">
        <f>IF($A73="","",(F73-G73))</f>
        <v/>
      </c>
      <c r="J73" s="14" t="str">
        <f>IF($A73="","",IFERROR(ROUND((F73/E73),2),0))</f>
        <v/>
      </c>
      <c r="K73" s="14" t="str">
        <f>IF($A73="","",SUMIFS('Collections'!$I$2:$I$201,'Collections'!$B$2:$B$201,B73))</f>
        <v/>
      </c>
    </row>
    <row r="74" spans="1:11" x14ac:dyDescent="0.25">
      <c r="A74" s="11"/>
      <c r="E74" s="12"/>
      <c r="F74" s="13"/>
      <c r="G74" s="13"/>
      <c r="H74" s="12"/>
      <c r="I74" s="14" t="str">
        <f>IF($A74="","",(F74-G74))</f>
        <v/>
      </c>
      <c r="J74" s="14" t="str">
        <f>IF($A74="","",IFERROR(ROUND((F74/E74),2),0))</f>
        <v/>
      </c>
      <c r="K74" s="14" t="str">
        <f>IF($A74="","",SUMIFS('Collections'!$I$2:$I$201,'Collections'!$B$2:$B$201,B74))</f>
        <v/>
      </c>
    </row>
    <row r="75" spans="1:11" x14ac:dyDescent="0.25">
      <c r="A75" s="11"/>
      <c r="E75" s="12"/>
      <c r="F75" s="13"/>
      <c r="G75" s="13"/>
      <c r="H75" s="12"/>
      <c r="I75" s="14" t="str">
        <f>IF($A75="","",(F75-G75))</f>
        <v/>
      </c>
      <c r="J75" s="14" t="str">
        <f>IF($A75="","",IFERROR(ROUND((F75/E75),2),0))</f>
        <v/>
      </c>
      <c r="K75" s="14" t="str">
        <f>IF($A75="","",SUMIFS('Collections'!$I$2:$I$201,'Collections'!$B$2:$B$201,B75))</f>
        <v/>
      </c>
    </row>
    <row r="76" spans="1:11" x14ac:dyDescent="0.25">
      <c r="A76" s="11"/>
      <c r="E76" s="12"/>
      <c r="F76" s="13"/>
      <c r="G76" s="13"/>
      <c r="H76" s="12"/>
      <c r="I76" s="14" t="str">
        <f>IF($A76="","",(F76-G76))</f>
        <v/>
      </c>
      <c r="J76" s="14" t="str">
        <f>IF($A76="","",IFERROR(ROUND((F76/E76),2),0))</f>
        <v/>
      </c>
      <c r="K76" s="14" t="str">
        <f>IF($A76="","",SUMIFS('Collections'!$I$2:$I$201,'Collections'!$B$2:$B$201,B76))</f>
        <v/>
      </c>
    </row>
    <row r="77" spans="1:11" x14ac:dyDescent="0.25">
      <c r="A77" s="11"/>
      <c r="E77" s="12"/>
      <c r="F77" s="13"/>
      <c r="G77" s="13"/>
      <c r="H77" s="12"/>
      <c r="I77" s="14" t="str">
        <f>IF($A77="","",(F77-G77))</f>
        <v/>
      </c>
      <c r="J77" s="14" t="str">
        <f>IF($A77="","",IFERROR(ROUND((F77/E77),2),0))</f>
        <v/>
      </c>
      <c r="K77" s="14" t="str">
        <f>IF($A77="","",SUMIFS('Collections'!$I$2:$I$201,'Collections'!$B$2:$B$201,B77))</f>
        <v/>
      </c>
    </row>
    <row r="78" spans="1:11" x14ac:dyDescent="0.25">
      <c r="A78" s="11"/>
      <c r="E78" s="12"/>
      <c r="F78" s="13"/>
      <c r="G78" s="13"/>
      <c r="H78" s="12"/>
      <c r="I78" s="14" t="str">
        <f>IF($A78="","",(F78-G78))</f>
        <v/>
      </c>
      <c r="J78" s="14" t="str">
        <f>IF($A78="","",IFERROR(ROUND((F78/E78),2),0))</f>
        <v/>
      </c>
      <c r="K78" s="14" t="str">
        <f>IF($A78="","",SUMIFS('Collections'!$I$2:$I$201,'Collections'!$B$2:$B$201,B78))</f>
        <v/>
      </c>
    </row>
    <row r="79" spans="1:11" x14ac:dyDescent="0.25">
      <c r="A79" s="11"/>
      <c r="E79" s="12"/>
      <c r="F79" s="13"/>
      <c r="G79" s="13"/>
      <c r="H79" s="12"/>
      <c r="I79" s="14" t="str">
        <f>IF($A79="","",(F79-G79))</f>
        <v/>
      </c>
      <c r="J79" s="14" t="str">
        <f>IF($A79="","",IFERROR(ROUND((F79/E79),2),0))</f>
        <v/>
      </c>
      <c r="K79" s="14" t="str">
        <f>IF($A79="","",SUMIFS('Collections'!$I$2:$I$201,'Collections'!$B$2:$B$201,B79))</f>
        <v/>
      </c>
    </row>
    <row r="80" spans="1:11" x14ac:dyDescent="0.25">
      <c r="A80" s="11"/>
      <c r="E80" s="12"/>
      <c r="F80" s="13"/>
      <c r="G80" s="13"/>
      <c r="H80" s="12"/>
      <c r="I80" s="14" t="str">
        <f>IF($A80="","",(F80-G80))</f>
        <v/>
      </c>
      <c r="J80" s="14" t="str">
        <f>IF($A80="","",IFERROR(ROUND((F80/E80),2),0))</f>
        <v/>
      </c>
      <c r="K80" s="14" t="str">
        <f>IF($A80="","",SUMIFS('Collections'!$I$2:$I$201,'Collections'!$B$2:$B$201,B80))</f>
        <v/>
      </c>
    </row>
    <row r="81" spans="1:11" x14ac:dyDescent="0.25">
      <c r="A81" s="11"/>
      <c r="E81" s="12"/>
      <c r="F81" s="13"/>
      <c r="G81" s="13"/>
      <c r="H81" s="12"/>
      <c r="I81" s="14" t="str">
        <f>IF($A81="","",(F81-G81))</f>
        <v/>
      </c>
      <c r="J81" s="14" t="str">
        <f>IF($A81="","",IFERROR(ROUND((F81/E81),2),0))</f>
        <v/>
      </c>
      <c r="K81" s="14" t="str">
        <f>IF($A81="","",SUMIFS('Collections'!$I$2:$I$201,'Collections'!$B$2:$B$201,B81))</f>
        <v/>
      </c>
    </row>
    <row r="82" spans="1:11" x14ac:dyDescent="0.25">
      <c r="A82" s="11"/>
      <c r="E82" s="12"/>
      <c r="F82" s="13"/>
      <c r="G82" s="13"/>
      <c r="H82" s="12"/>
      <c r="I82" s="14" t="str">
        <f>IF($A82="","",(F82-G82))</f>
        <v/>
      </c>
      <c r="J82" s="14" t="str">
        <f>IF($A82="","",IFERROR(ROUND((F82/E82),2),0))</f>
        <v/>
      </c>
      <c r="K82" s="14" t="str">
        <f>IF($A82="","",SUMIFS('Collections'!$I$2:$I$201,'Collections'!$B$2:$B$201,B82))</f>
        <v/>
      </c>
    </row>
    <row r="83" spans="1:11" x14ac:dyDescent="0.25">
      <c r="A83" s="11"/>
      <c r="E83" s="12"/>
      <c r="F83" s="13"/>
      <c r="G83" s="13"/>
      <c r="H83" s="12"/>
      <c r="I83" s="14" t="str">
        <f>IF($A83="","",(F83-G83))</f>
        <v/>
      </c>
      <c r="J83" s="14" t="str">
        <f>IF($A83="","",IFERROR(ROUND((F83/E83),2),0))</f>
        <v/>
      </c>
      <c r="K83" s="14" t="str">
        <f>IF($A83="","",SUMIFS('Collections'!$I$2:$I$201,'Collections'!$B$2:$B$201,B83))</f>
        <v/>
      </c>
    </row>
    <row r="84" spans="1:11" x14ac:dyDescent="0.25">
      <c r="A84" s="11"/>
      <c r="E84" s="12"/>
      <c r="F84" s="13"/>
      <c r="G84" s="13"/>
      <c r="H84" s="12"/>
      <c r="I84" s="14" t="str">
        <f>IF($A84="","",(F84-G84))</f>
        <v/>
      </c>
      <c r="J84" s="14" t="str">
        <f>IF($A84="","",IFERROR(ROUND((F84/E84),2),0))</f>
        <v/>
      </c>
      <c r="K84" s="14" t="str">
        <f>IF($A84="","",SUMIFS('Collections'!$I$2:$I$201,'Collections'!$B$2:$B$201,B84))</f>
        <v/>
      </c>
    </row>
    <row r="85" spans="1:11" x14ac:dyDescent="0.25">
      <c r="A85" s="11"/>
      <c r="E85" s="12"/>
      <c r="F85" s="13"/>
      <c r="G85" s="13"/>
      <c r="H85" s="12"/>
      <c r="I85" s="14" t="str">
        <f>IF($A85="","",(F85-G85))</f>
        <v/>
      </c>
      <c r="J85" s="14" t="str">
        <f>IF($A85="","",IFERROR(ROUND((F85/E85),2),0))</f>
        <v/>
      </c>
      <c r="K85" s="14" t="str">
        <f>IF($A85="","",SUMIFS('Collections'!$I$2:$I$201,'Collections'!$B$2:$B$201,B85))</f>
        <v/>
      </c>
    </row>
    <row r="86" spans="1:11" x14ac:dyDescent="0.25">
      <c r="A86" s="11"/>
      <c r="E86" s="12"/>
      <c r="F86" s="13"/>
      <c r="G86" s="13"/>
      <c r="H86" s="12"/>
      <c r="I86" s="14" t="str">
        <f>IF($A86="","",(F86-G86))</f>
        <v/>
      </c>
      <c r="J86" s="14" t="str">
        <f>IF($A86="","",IFERROR(ROUND((F86/E86),2),0))</f>
        <v/>
      </c>
      <c r="K86" s="14" t="str">
        <f>IF($A86="","",SUMIFS('Collections'!$I$2:$I$201,'Collections'!$B$2:$B$201,B86))</f>
        <v/>
      </c>
    </row>
    <row r="87" spans="1:11" x14ac:dyDescent="0.25">
      <c r="A87" s="11"/>
      <c r="E87" s="12"/>
      <c r="F87" s="13"/>
      <c r="G87" s="13"/>
      <c r="H87" s="12"/>
      <c r="I87" s="14" t="str">
        <f>IF($A87="","",(F87-G87))</f>
        <v/>
      </c>
      <c r="J87" s="14" t="str">
        <f>IF($A87="","",IFERROR(ROUND((F87/E87),2),0))</f>
        <v/>
      </c>
      <c r="K87" s="14" t="str">
        <f>IF($A87="","",SUMIFS('Collections'!$I$2:$I$201,'Collections'!$B$2:$B$201,B87))</f>
        <v/>
      </c>
    </row>
    <row r="88" spans="1:11" x14ac:dyDescent="0.25">
      <c r="A88" s="11"/>
      <c r="E88" s="12"/>
      <c r="F88" s="13"/>
      <c r="G88" s="13"/>
      <c r="H88" s="12"/>
      <c r="I88" s="14" t="str">
        <f>IF($A88="","",(F88-G88))</f>
        <v/>
      </c>
      <c r="J88" s="14" t="str">
        <f>IF($A88="","",IFERROR(ROUND((F88/E88),2),0))</f>
        <v/>
      </c>
      <c r="K88" s="14" t="str">
        <f>IF($A88="","",SUMIFS('Collections'!$I$2:$I$201,'Collections'!$B$2:$B$201,B88))</f>
        <v/>
      </c>
    </row>
    <row r="89" spans="1:11" x14ac:dyDescent="0.25">
      <c r="A89" s="11"/>
      <c r="E89" s="12"/>
      <c r="F89" s="13"/>
      <c r="G89" s="13"/>
      <c r="H89" s="12"/>
      <c r="I89" s="14" t="str">
        <f>IF($A89="","",(F89-G89))</f>
        <v/>
      </c>
      <c r="J89" s="14" t="str">
        <f>IF($A89="","",IFERROR(ROUND((F89/E89),2),0))</f>
        <v/>
      </c>
      <c r="K89" s="14" t="str">
        <f>IF($A89="","",SUMIFS('Collections'!$I$2:$I$201,'Collections'!$B$2:$B$201,B89))</f>
        <v/>
      </c>
    </row>
    <row r="90" spans="1:11" x14ac:dyDescent="0.25">
      <c r="A90" s="11"/>
      <c r="E90" s="12"/>
      <c r="F90" s="13"/>
      <c r="G90" s="13"/>
      <c r="H90" s="12"/>
      <c r="I90" s="14" t="str">
        <f>IF($A90="","",(F90-G90))</f>
        <v/>
      </c>
      <c r="J90" s="14" t="str">
        <f>IF($A90="","",IFERROR(ROUND((F90/E90),2),0))</f>
        <v/>
      </c>
      <c r="K90" s="14" t="str">
        <f>IF($A90="","",SUMIFS('Collections'!$I$2:$I$201,'Collections'!$B$2:$B$201,B90))</f>
        <v/>
      </c>
    </row>
    <row r="91" spans="1:11" x14ac:dyDescent="0.25">
      <c r="A91" s="11"/>
      <c r="E91" s="12"/>
      <c r="F91" s="13"/>
      <c r="G91" s="13"/>
      <c r="H91" s="12"/>
      <c r="I91" s="14" t="str">
        <f>IF($A91="","",(F91-G91))</f>
        <v/>
      </c>
      <c r="J91" s="14" t="str">
        <f>IF($A91="","",IFERROR(ROUND((F91/E91),2),0))</f>
        <v/>
      </c>
      <c r="K91" s="14" t="str">
        <f>IF($A91="","",SUMIFS('Collections'!$I$2:$I$201,'Collections'!$B$2:$B$201,B91))</f>
        <v/>
      </c>
    </row>
    <row r="92" spans="1:11" x14ac:dyDescent="0.25">
      <c r="A92" s="11"/>
      <c r="E92" s="12"/>
      <c r="F92" s="13"/>
      <c r="G92" s="13"/>
      <c r="H92" s="12"/>
      <c r="I92" s="14" t="str">
        <f>IF($A92="","",(F92-G92))</f>
        <v/>
      </c>
      <c r="J92" s="14" t="str">
        <f>IF($A92="","",IFERROR(ROUND((F92/E92),2),0))</f>
        <v/>
      </c>
      <c r="K92" s="14" t="str">
        <f>IF($A92="","",SUMIFS('Collections'!$I$2:$I$201,'Collections'!$B$2:$B$201,B92))</f>
        <v/>
      </c>
    </row>
    <row r="93" spans="1:11" x14ac:dyDescent="0.25">
      <c r="A93" s="11"/>
      <c r="E93" s="12"/>
      <c r="F93" s="13"/>
      <c r="G93" s="13"/>
      <c r="H93" s="12"/>
      <c r="I93" s="14" t="str">
        <f>IF($A93="","",(F93-G93))</f>
        <v/>
      </c>
      <c r="J93" s="14" t="str">
        <f>IF($A93="","",IFERROR(ROUND((F93/E93),2),0))</f>
        <v/>
      </c>
      <c r="K93" s="14" t="str">
        <f>IF($A93="","",SUMIFS('Collections'!$I$2:$I$201,'Collections'!$B$2:$B$201,B93))</f>
        <v/>
      </c>
    </row>
    <row r="94" spans="1:11" x14ac:dyDescent="0.25">
      <c r="A94" s="11"/>
      <c r="E94" s="12"/>
      <c r="F94" s="13"/>
      <c r="G94" s="13"/>
      <c r="H94" s="12"/>
      <c r="I94" s="14" t="str">
        <f>IF($A94="","",(F94-G94))</f>
        <v/>
      </c>
      <c r="J94" s="14" t="str">
        <f>IF($A94="","",IFERROR(ROUND((F94/E94),2),0))</f>
        <v/>
      </c>
      <c r="K94" s="14" t="str">
        <f>IF($A94="","",SUMIFS('Collections'!$I$2:$I$201,'Collections'!$B$2:$B$201,B94))</f>
        <v/>
      </c>
    </row>
    <row r="95" spans="1:11" x14ac:dyDescent="0.25">
      <c r="A95" s="11"/>
      <c r="E95" s="12"/>
      <c r="F95" s="13"/>
      <c r="G95" s="13"/>
      <c r="H95" s="12"/>
      <c r="I95" s="14" t="str">
        <f>IF($A95="","",(F95-G95))</f>
        <v/>
      </c>
      <c r="J95" s="14" t="str">
        <f>IF($A95="","",IFERROR(ROUND((F95/E95),2),0))</f>
        <v/>
      </c>
      <c r="K95" s="14" t="str">
        <f>IF($A95="","",SUMIFS('Collections'!$I$2:$I$201,'Collections'!$B$2:$B$201,B95))</f>
        <v/>
      </c>
    </row>
    <row r="96" spans="1:11" x14ac:dyDescent="0.25">
      <c r="A96" s="11"/>
      <c r="E96" s="12"/>
      <c r="F96" s="13"/>
      <c r="G96" s="13"/>
      <c r="H96" s="12"/>
      <c r="I96" s="14" t="str">
        <f>IF($A96="","",(F96-G96))</f>
        <v/>
      </c>
      <c r="J96" s="14" t="str">
        <f>IF($A96="","",IFERROR(ROUND((F96/E96),2),0))</f>
        <v/>
      </c>
      <c r="K96" s="14" t="str">
        <f>IF($A96="","",SUMIFS('Collections'!$I$2:$I$201,'Collections'!$B$2:$B$201,B96))</f>
        <v/>
      </c>
    </row>
    <row r="97" spans="1:11" x14ac:dyDescent="0.25">
      <c r="A97" s="11"/>
      <c r="E97" s="12"/>
      <c r="F97" s="13"/>
      <c r="G97" s="13"/>
      <c r="H97" s="12"/>
      <c r="I97" s="14" t="str">
        <f>IF($A97="","",(F97-G97))</f>
        <v/>
      </c>
      <c r="J97" s="14" t="str">
        <f>IF($A97="","",IFERROR(ROUND((F97/E97),2),0))</f>
        <v/>
      </c>
      <c r="K97" s="14" t="str">
        <f>IF($A97="","",SUMIFS('Collections'!$I$2:$I$201,'Collections'!$B$2:$B$201,B97))</f>
        <v/>
      </c>
    </row>
    <row r="98" spans="1:11" x14ac:dyDescent="0.25">
      <c r="A98" s="11"/>
      <c r="E98" s="12"/>
      <c r="F98" s="13"/>
      <c r="G98" s="13"/>
      <c r="H98" s="12"/>
      <c r="I98" s="14" t="str">
        <f>IF($A98="","",(F98-G98))</f>
        <v/>
      </c>
      <c r="J98" s="14" t="str">
        <f>IF($A98="","",IFERROR(ROUND((F98/E98),2),0))</f>
        <v/>
      </c>
      <c r="K98" s="14" t="str">
        <f>IF($A98="","",SUMIFS('Collections'!$I$2:$I$201,'Collections'!$B$2:$B$201,B98))</f>
        <v/>
      </c>
    </row>
    <row r="99" spans="1:11" x14ac:dyDescent="0.25">
      <c r="A99" s="11"/>
      <c r="E99" s="12"/>
      <c r="F99" s="13"/>
      <c r="G99" s="13"/>
      <c r="H99" s="12"/>
      <c r="I99" s="14" t="str">
        <f>IF($A99="","",(F99-G99))</f>
        <v/>
      </c>
      <c r="J99" s="14" t="str">
        <f>IF($A99="","",IFERROR(ROUND((F99/E99),2),0))</f>
        <v/>
      </c>
      <c r="K99" s="14" t="str">
        <f>IF($A99="","",SUMIFS('Collections'!$I$2:$I$201,'Collections'!$B$2:$B$201,B99))</f>
        <v/>
      </c>
    </row>
    <row r="100" spans="1:11" x14ac:dyDescent="0.25">
      <c r="A100" s="11"/>
      <c r="E100" s="12"/>
      <c r="F100" s="13"/>
      <c r="G100" s="13"/>
      <c r="H100" s="12"/>
      <c r="I100" s="14" t="str">
        <f>IF($A100="","",(F100-G100))</f>
        <v/>
      </c>
      <c r="J100" s="14" t="str">
        <f>IF($A100="","",IFERROR(ROUND((F100/E100),2),0))</f>
        <v/>
      </c>
      <c r="K100" s="14" t="str">
        <f>IF($A100="","",SUMIFS('Collections'!$I$2:$I$201,'Collections'!$B$2:$B$201,B100))</f>
        <v/>
      </c>
    </row>
    <row r="101" spans="1:11" x14ac:dyDescent="0.25">
      <c r="A101" s="11"/>
      <c r="E101" s="12"/>
      <c r="F101" s="13"/>
      <c r="G101" s="13"/>
      <c r="H101" s="12"/>
      <c r="I101" s="14" t="str">
        <f>IF($A101="","",(F101-G101))</f>
        <v/>
      </c>
      <c r="J101" s="14" t="str">
        <f>IF($A101="","",IFERROR(ROUND((F101/E101),2),0))</f>
        <v/>
      </c>
      <c r="K101" s="14" t="str">
        <f>IF($A101="","",SUMIFS('Collections'!$I$2:$I$201,'Collections'!$B$2:$B$201,B101))</f>
        <v/>
      </c>
    </row>
    <row r="102" spans="1:11" x14ac:dyDescent="0.25">
      <c r="A102" s="11"/>
      <c r="E102" s="12"/>
      <c r="F102" s="13"/>
      <c r="G102" s="13"/>
      <c r="H102" s="12"/>
      <c r="I102" s="14" t="str">
        <f>IF($A102="","",(F102-G102))</f>
        <v/>
      </c>
      <c r="J102" s="14" t="str">
        <f>IF($A102="","",IFERROR(ROUND((F102/E102),2),0))</f>
        <v/>
      </c>
      <c r="K102" s="14" t="str">
        <f>IF($A102="","",SUMIFS('Collections'!$I$2:$I$201,'Collections'!$B$2:$B$201,B102))</f>
        <v/>
      </c>
    </row>
    <row r="103" spans="1:11" x14ac:dyDescent="0.25">
      <c r="A103" s="11"/>
      <c r="E103" s="12"/>
      <c r="F103" s="13"/>
      <c r="G103" s="13"/>
      <c r="H103" s="12"/>
      <c r="I103" s="14" t="str">
        <f>IF($A103="","",(F103-G103))</f>
        <v/>
      </c>
      <c r="J103" s="14" t="str">
        <f>IF($A103="","",IFERROR(ROUND((F103/E103),2),0))</f>
        <v/>
      </c>
      <c r="K103" s="14" t="str">
        <f>IF($A103="","",SUMIFS('Collections'!$I$2:$I$201,'Collections'!$B$2:$B$201,B103))</f>
        <v/>
      </c>
    </row>
    <row r="104" spans="1:11" x14ac:dyDescent="0.25">
      <c r="A104" s="11"/>
      <c r="E104" s="12"/>
      <c r="F104" s="13"/>
      <c r="G104" s="13"/>
      <c r="H104" s="12"/>
      <c r="I104" s="14" t="str">
        <f>IF($A104="","",(F104-G104))</f>
        <v/>
      </c>
      <c r="J104" s="14" t="str">
        <f>IF($A104="","",IFERROR(ROUND((F104/E104),2),0))</f>
        <v/>
      </c>
      <c r="K104" s="14" t="str">
        <f>IF($A104="","",SUMIFS('Collections'!$I$2:$I$201,'Collections'!$B$2:$B$201,B104))</f>
        <v/>
      </c>
    </row>
    <row r="105" spans="1:11" x14ac:dyDescent="0.25">
      <c r="A105" s="11"/>
      <c r="E105" s="12"/>
      <c r="F105" s="13"/>
      <c r="G105" s="13"/>
      <c r="H105" s="12"/>
      <c r="I105" s="14" t="str">
        <f>IF($A105="","",(F105-G105))</f>
        <v/>
      </c>
      <c r="J105" s="14" t="str">
        <f>IF($A105="","",IFERROR(ROUND((F105/E105),2),0))</f>
        <v/>
      </c>
      <c r="K105" s="14" t="str">
        <f>IF($A105="","",SUMIFS('Collections'!$I$2:$I$201,'Collections'!$B$2:$B$201,B105))</f>
        <v/>
      </c>
    </row>
    <row r="106" spans="1:11" x14ac:dyDescent="0.25">
      <c r="A106" s="11"/>
      <c r="E106" s="12"/>
      <c r="F106" s="13"/>
      <c r="G106" s="13"/>
      <c r="H106" s="12"/>
      <c r="I106" s="14" t="str">
        <f>IF($A106="","",(F106-G106))</f>
        <v/>
      </c>
      <c r="J106" s="14" t="str">
        <f>IF($A106="","",IFERROR(ROUND((F106/E106),2),0))</f>
        <v/>
      </c>
      <c r="K106" s="14" t="str">
        <f>IF($A106="","",SUMIFS('Collections'!$I$2:$I$201,'Collections'!$B$2:$B$201,B106))</f>
        <v/>
      </c>
    </row>
    <row r="107" spans="1:11" x14ac:dyDescent="0.25">
      <c r="A107" s="11"/>
      <c r="E107" s="12"/>
      <c r="F107" s="13"/>
      <c r="G107" s="13"/>
      <c r="H107" s="12"/>
      <c r="I107" s="14" t="str">
        <f>IF($A107="","",(F107-G107))</f>
        <v/>
      </c>
      <c r="J107" s="14" t="str">
        <f>IF($A107="","",IFERROR(ROUND((F107/E107),2),0))</f>
        <v/>
      </c>
      <c r="K107" s="14" t="str">
        <f>IF($A107="","",SUMIFS('Collections'!$I$2:$I$201,'Collections'!$B$2:$B$201,B107))</f>
        <v/>
      </c>
    </row>
    <row r="108" spans="1:11" x14ac:dyDescent="0.25">
      <c r="A108" s="11"/>
      <c r="E108" s="12"/>
      <c r="F108" s="13"/>
      <c r="G108" s="13"/>
      <c r="H108" s="12"/>
      <c r="I108" s="14" t="str">
        <f>IF($A108="","",(F108-G108))</f>
        <v/>
      </c>
      <c r="J108" s="14" t="str">
        <f>IF($A108="","",IFERROR(ROUND((F108/E108),2),0))</f>
        <v/>
      </c>
      <c r="K108" s="14" t="str">
        <f>IF($A108="","",SUMIFS('Collections'!$I$2:$I$201,'Collections'!$B$2:$B$201,B108))</f>
        <v/>
      </c>
    </row>
    <row r="109" spans="1:11" x14ac:dyDescent="0.25">
      <c r="A109" s="11"/>
      <c r="E109" s="12"/>
      <c r="F109" s="13"/>
      <c r="G109" s="13"/>
      <c r="H109" s="12"/>
      <c r="I109" s="14" t="str">
        <f>IF($A109="","",(F109-G109))</f>
        <v/>
      </c>
      <c r="J109" s="14" t="str">
        <f>IF($A109="","",IFERROR(ROUND((F109/E109),2),0))</f>
        <v/>
      </c>
      <c r="K109" s="14" t="str">
        <f>IF($A109="","",SUMIFS('Collections'!$I$2:$I$201,'Collections'!$B$2:$B$201,B109))</f>
        <v/>
      </c>
    </row>
    <row r="110" spans="1:11" x14ac:dyDescent="0.25">
      <c r="A110" s="11"/>
      <c r="E110" s="12"/>
      <c r="F110" s="13"/>
      <c r="G110" s="13"/>
      <c r="H110" s="12"/>
      <c r="I110" s="14" t="str">
        <f>IF($A110="","",(F110-G110))</f>
        <v/>
      </c>
      <c r="J110" s="14" t="str">
        <f>IF($A110="","",IFERROR(ROUND((F110/E110),2),0))</f>
        <v/>
      </c>
      <c r="K110" s="14" t="str">
        <f>IF($A110="","",SUMIFS('Collections'!$I$2:$I$201,'Collections'!$B$2:$B$201,B110))</f>
        <v/>
      </c>
    </row>
    <row r="111" spans="1:11" x14ac:dyDescent="0.25">
      <c r="A111" s="11"/>
      <c r="E111" s="12"/>
      <c r="F111" s="13"/>
      <c r="G111" s="13"/>
      <c r="H111" s="12"/>
      <c r="I111" s="14" t="str">
        <f>IF($A111="","",(F111-G111))</f>
        <v/>
      </c>
      <c r="J111" s="14" t="str">
        <f>IF($A111="","",IFERROR(ROUND((F111/E111),2),0))</f>
        <v/>
      </c>
      <c r="K111" s="14" t="str">
        <f>IF($A111="","",SUMIFS('Collections'!$I$2:$I$201,'Collections'!$B$2:$B$201,B111))</f>
        <v/>
      </c>
    </row>
    <row r="112" spans="1:11" x14ac:dyDescent="0.25">
      <c r="A112" s="11"/>
      <c r="E112" s="12"/>
      <c r="F112" s="13"/>
      <c r="G112" s="13"/>
      <c r="H112" s="12"/>
      <c r="I112" s="14" t="str">
        <f>IF($A112="","",(F112-G112))</f>
        <v/>
      </c>
      <c r="J112" s="14" t="str">
        <f>IF($A112="","",IFERROR(ROUND((F112/E112),2),0))</f>
        <v/>
      </c>
      <c r="K112" s="14" t="str">
        <f>IF($A112="","",SUMIFS('Collections'!$I$2:$I$201,'Collections'!$B$2:$B$201,B112))</f>
        <v/>
      </c>
    </row>
    <row r="113" spans="1:11" x14ac:dyDescent="0.25">
      <c r="A113" s="11"/>
      <c r="E113" s="12"/>
      <c r="F113" s="13"/>
      <c r="G113" s="13"/>
      <c r="H113" s="12"/>
      <c r="I113" s="14" t="str">
        <f>IF($A113="","",(F113-G113))</f>
        <v/>
      </c>
      <c r="J113" s="14" t="str">
        <f>IF($A113="","",IFERROR(ROUND((F113/E113),2),0))</f>
        <v/>
      </c>
      <c r="K113" s="14" t="str">
        <f>IF($A113="","",SUMIFS('Collections'!$I$2:$I$201,'Collections'!$B$2:$B$201,B113))</f>
        <v/>
      </c>
    </row>
    <row r="114" spans="1:11" x14ac:dyDescent="0.25">
      <c r="A114" s="11"/>
      <c r="E114" s="12"/>
      <c r="F114" s="13"/>
      <c r="G114" s="13"/>
      <c r="H114" s="12"/>
      <c r="I114" s="14" t="str">
        <f>IF($A114="","",(F114-G114))</f>
        <v/>
      </c>
      <c r="J114" s="14" t="str">
        <f>IF($A114="","",IFERROR(ROUND((F114/E114),2),0))</f>
        <v/>
      </c>
      <c r="K114" s="14" t="str">
        <f>IF($A114="","",SUMIFS('Collections'!$I$2:$I$201,'Collections'!$B$2:$B$201,B114))</f>
        <v/>
      </c>
    </row>
    <row r="115" spans="1:11" x14ac:dyDescent="0.25">
      <c r="A115" s="11"/>
      <c r="E115" s="12"/>
      <c r="F115" s="13"/>
      <c r="G115" s="13"/>
      <c r="H115" s="12"/>
      <c r="I115" s="14" t="str">
        <f>IF($A115="","",(F115-G115))</f>
        <v/>
      </c>
      <c r="J115" s="14" t="str">
        <f>IF($A115="","",IFERROR(ROUND((F115/E115),2),0))</f>
        <v/>
      </c>
      <c r="K115" s="14" t="str">
        <f>IF($A115="","",SUMIFS('Collections'!$I$2:$I$201,'Collections'!$B$2:$B$201,B115))</f>
        <v/>
      </c>
    </row>
    <row r="116" spans="1:11" x14ac:dyDescent="0.25">
      <c r="A116" s="11"/>
      <c r="E116" s="12"/>
      <c r="F116" s="13"/>
      <c r="G116" s="13"/>
      <c r="H116" s="12"/>
      <c r="I116" s="14" t="str">
        <f>IF($A116="","",(F116-G116))</f>
        <v/>
      </c>
      <c r="J116" s="14" t="str">
        <f>IF($A116="","",IFERROR(ROUND((F116/E116),2),0))</f>
        <v/>
      </c>
      <c r="K116" s="14" t="str">
        <f>IF($A116="","",SUMIFS('Collections'!$I$2:$I$201,'Collections'!$B$2:$B$201,B116))</f>
        <v/>
      </c>
    </row>
    <row r="117" spans="1:11" x14ac:dyDescent="0.25">
      <c r="A117" s="11"/>
      <c r="E117" s="12"/>
      <c r="F117" s="13"/>
      <c r="G117" s="13"/>
      <c r="H117" s="12"/>
      <c r="I117" s="14" t="str">
        <f>IF($A117="","",(F117-G117))</f>
        <v/>
      </c>
      <c r="J117" s="14" t="str">
        <f>IF($A117="","",IFERROR(ROUND((F117/E117),2),0))</f>
        <v/>
      </c>
      <c r="K117" s="14" t="str">
        <f>IF($A117="","",SUMIFS('Collections'!$I$2:$I$201,'Collections'!$B$2:$B$201,B117))</f>
        <v/>
      </c>
    </row>
    <row r="118" spans="1:11" x14ac:dyDescent="0.25">
      <c r="A118" s="11"/>
      <c r="E118" s="12"/>
      <c r="F118" s="13"/>
      <c r="G118" s="13"/>
      <c r="H118" s="12"/>
      <c r="I118" s="14" t="str">
        <f>IF($A118="","",(F118-G118))</f>
        <v/>
      </c>
      <c r="J118" s="14" t="str">
        <f>IF($A118="","",IFERROR(ROUND((F118/E118),2),0))</f>
        <v/>
      </c>
      <c r="K118" s="14" t="str">
        <f>IF($A118="","",SUMIFS('Collections'!$I$2:$I$201,'Collections'!$B$2:$B$201,B118))</f>
        <v/>
      </c>
    </row>
    <row r="119" spans="1:11" x14ac:dyDescent="0.25">
      <c r="A119" s="11"/>
      <c r="E119" s="12"/>
      <c r="F119" s="13"/>
      <c r="G119" s="13"/>
      <c r="H119" s="12"/>
      <c r="I119" s="14" t="str">
        <f>IF($A119="","",(F119-G119))</f>
        <v/>
      </c>
      <c r="J119" s="14" t="str">
        <f>IF($A119="","",IFERROR(ROUND((F119/E119),2),0))</f>
        <v/>
      </c>
      <c r="K119" s="14" t="str">
        <f>IF($A119="","",SUMIFS('Collections'!$I$2:$I$201,'Collections'!$B$2:$B$201,B119))</f>
        <v/>
      </c>
    </row>
    <row r="120" spans="1:11" x14ac:dyDescent="0.25">
      <c r="A120" s="11"/>
      <c r="E120" s="12"/>
      <c r="F120" s="13"/>
      <c r="G120" s="13"/>
      <c r="H120" s="12"/>
      <c r="I120" s="14" t="str">
        <f>IF($A120="","",(F120-G120))</f>
        <v/>
      </c>
      <c r="J120" s="14" t="str">
        <f>IF($A120="","",IFERROR(ROUND((F120/E120),2),0))</f>
        <v/>
      </c>
      <c r="K120" s="14" t="str">
        <f>IF($A120="","",SUMIFS('Collections'!$I$2:$I$201,'Collections'!$B$2:$B$201,B120))</f>
        <v/>
      </c>
    </row>
    <row r="121" spans="1:11" x14ac:dyDescent="0.25">
      <c r="A121" s="11"/>
      <c r="E121" s="12"/>
      <c r="F121" s="13"/>
      <c r="G121" s="13"/>
      <c r="H121" s="12"/>
      <c r="I121" s="14" t="str">
        <f>IF($A121="","",(F121-G121))</f>
        <v/>
      </c>
      <c r="J121" s="14" t="str">
        <f>IF($A121="","",IFERROR(ROUND((F121/E121),2),0))</f>
        <v/>
      </c>
      <c r="K121" s="14" t="str">
        <f>IF($A121="","",SUMIFS('Collections'!$I$2:$I$201,'Collections'!$B$2:$B$201,B121))</f>
        <v/>
      </c>
    </row>
    <row r="122" spans="1:11" x14ac:dyDescent="0.25">
      <c r="A122" s="11"/>
      <c r="E122" s="12"/>
      <c r="F122" s="13"/>
      <c r="G122" s="13"/>
      <c r="H122" s="12"/>
      <c r="I122" s="14" t="str">
        <f>IF($A122="","",(F122-G122))</f>
        <v/>
      </c>
      <c r="J122" s="14" t="str">
        <f>IF($A122="","",IFERROR(ROUND((F122/E122),2),0))</f>
        <v/>
      </c>
      <c r="K122" s="14" t="str">
        <f>IF($A122="","",SUMIFS('Collections'!$I$2:$I$201,'Collections'!$B$2:$B$201,B122))</f>
        <v/>
      </c>
    </row>
    <row r="123" spans="1:11" x14ac:dyDescent="0.25">
      <c r="A123" s="11"/>
      <c r="E123" s="12"/>
      <c r="F123" s="13"/>
      <c r="G123" s="13"/>
      <c r="H123" s="12"/>
      <c r="I123" s="14" t="str">
        <f>IF($A123="","",(F123-G123))</f>
        <v/>
      </c>
      <c r="J123" s="14" t="str">
        <f>IF($A123="","",IFERROR(ROUND((F123/E123),2),0))</f>
        <v/>
      </c>
      <c r="K123" s="14" t="str">
        <f>IF($A123="","",SUMIFS('Collections'!$I$2:$I$201,'Collections'!$B$2:$B$201,B123))</f>
        <v/>
      </c>
    </row>
    <row r="124" spans="1:11" x14ac:dyDescent="0.25">
      <c r="A124" s="11"/>
      <c r="E124" s="12"/>
      <c r="F124" s="13"/>
      <c r="G124" s="13"/>
      <c r="H124" s="12"/>
      <c r="I124" s="14" t="str">
        <f>IF($A124="","",(F124-G124))</f>
        <v/>
      </c>
      <c r="J124" s="14" t="str">
        <f>IF($A124="","",IFERROR(ROUND((F124/E124),2),0))</f>
        <v/>
      </c>
      <c r="K124" s="14" t="str">
        <f>IF($A124="","",SUMIFS('Collections'!$I$2:$I$201,'Collections'!$B$2:$B$201,B124))</f>
        <v/>
      </c>
    </row>
    <row r="125" spans="1:11" x14ac:dyDescent="0.25">
      <c r="A125" s="11"/>
      <c r="E125" s="12"/>
      <c r="F125" s="13"/>
      <c r="G125" s="13"/>
      <c r="H125" s="12"/>
      <c r="I125" s="14" t="str">
        <f>IF($A125="","",(F125-G125))</f>
        <v/>
      </c>
      <c r="J125" s="14" t="str">
        <f>IF($A125="","",IFERROR(ROUND((F125/E125),2),0))</f>
        <v/>
      </c>
      <c r="K125" s="14" t="str">
        <f>IF($A125="","",SUMIFS('Collections'!$I$2:$I$201,'Collections'!$B$2:$B$201,B125))</f>
        <v/>
      </c>
    </row>
    <row r="126" spans="1:11" x14ac:dyDescent="0.25">
      <c r="A126" s="11"/>
      <c r="E126" s="12"/>
      <c r="F126" s="13"/>
      <c r="G126" s="13"/>
      <c r="H126" s="12"/>
      <c r="I126" s="14" t="str">
        <f>IF($A126="","",(F126-G126))</f>
        <v/>
      </c>
      <c r="J126" s="14" t="str">
        <f>IF($A126="","",IFERROR(ROUND((F126/E126),2),0))</f>
        <v/>
      </c>
      <c r="K126" s="14" t="str">
        <f>IF($A126="","",SUMIFS('Collections'!$I$2:$I$201,'Collections'!$B$2:$B$201,B126))</f>
        <v/>
      </c>
    </row>
    <row r="127" spans="1:11" x14ac:dyDescent="0.25">
      <c r="A127" s="11"/>
      <c r="E127" s="12"/>
      <c r="F127" s="13"/>
      <c r="G127" s="13"/>
      <c r="H127" s="12"/>
      <c r="I127" s="14" t="str">
        <f>IF($A127="","",(F127-G127))</f>
        <v/>
      </c>
      <c r="J127" s="14" t="str">
        <f>IF($A127="","",IFERROR(ROUND((F127/E127),2),0))</f>
        <v/>
      </c>
      <c r="K127" s="14" t="str">
        <f>IF($A127="","",SUMIFS('Collections'!$I$2:$I$201,'Collections'!$B$2:$B$201,B127))</f>
        <v/>
      </c>
    </row>
    <row r="128" spans="1:11" x14ac:dyDescent="0.25">
      <c r="A128" s="11"/>
      <c r="E128" s="12"/>
      <c r="F128" s="13"/>
      <c r="G128" s="13"/>
      <c r="H128" s="12"/>
      <c r="I128" s="14" t="str">
        <f>IF($A128="","",(F128-G128))</f>
        <v/>
      </c>
      <c r="J128" s="14" t="str">
        <f>IF($A128="","",IFERROR(ROUND((F128/E128),2),0))</f>
        <v/>
      </c>
      <c r="K128" s="14" t="str">
        <f>IF($A128="","",SUMIFS('Collections'!$I$2:$I$201,'Collections'!$B$2:$B$201,B128))</f>
        <v/>
      </c>
    </row>
    <row r="129" spans="1:11" x14ac:dyDescent="0.25">
      <c r="A129" s="11"/>
      <c r="E129" s="12"/>
      <c r="F129" s="13"/>
      <c r="G129" s="13"/>
      <c r="H129" s="12"/>
      <c r="I129" s="14" t="str">
        <f>IF($A129="","",(F129-G129))</f>
        <v/>
      </c>
      <c r="J129" s="14" t="str">
        <f>IF($A129="","",IFERROR(ROUND((F129/E129),2),0))</f>
        <v/>
      </c>
      <c r="K129" s="14" t="str">
        <f>IF($A129="","",SUMIFS('Collections'!$I$2:$I$201,'Collections'!$B$2:$B$201,B129))</f>
        <v/>
      </c>
    </row>
    <row r="130" spans="1:11" x14ac:dyDescent="0.25">
      <c r="A130" s="11"/>
      <c r="E130" s="12"/>
      <c r="F130" s="13"/>
      <c r="G130" s="13"/>
      <c r="H130" s="12"/>
      <c r="I130" s="14" t="str">
        <f>IF($A130="","",(F130-G130))</f>
        <v/>
      </c>
      <c r="J130" s="14" t="str">
        <f>IF($A130="","",IFERROR(ROUND((F130/E130),2),0))</f>
        <v/>
      </c>
      <c r="K130" s="14" t="str">
        <f>IF($A130="","",SUMIFS('Collections'!$I$2:$I$201,'Collections'!$B$2:$B$201,B130))</f>
        <v/>
      </c>
    </row>
    <row r="131" spans="1:11" x14ac:dyDescent="0.25">
      <c r="A131" s="11"/>
      <c r="E131" s="12"/>
      <c r="F131" s="13"/>
      <c r="G131" s="13"/>
      <c r="H131" s="12"/>
      <c r="I131" s="14" t="str">
        <f>IF($A131="","",(F131-G131))</f>
        <v/>
      </c>
      <c r="J131" s="14" t="str">
        <f>IF($A131="","",IFERROR(ROUND((F131/E131),2),0))</f>
        <v/>
      </c>
      <c r="K131" s="14" t="str">
        <f>IF($A131="","",SUMIFS('Collections'!$I$2:$I$201,'Collections'!$B$2:$B$201,B131))</f>
        <v/>
      </c>
    </row>
    <row r="132" spans="1:11" x14ac:dyDescent="0.25">
      <c r="A132" s="11"/>
      <c r="E132" s="12"/>
      <c r="F132" s="13"/>
      <c r="G132" s="13"/>
      <c r="H132" s="12"/>
      <c r="I132" s="14" t="str">
        <f>IF($A132="","",(F132-G132))</f>
        <v/>
      </c>
      <c r="J132" s="14" t="str">
        <f>IF($A132="","",IFERROR(ROUND((F132/E132),2),0))</f>
        <v/>
      </c>
      <c r="K132" s="14" t="str">
        <f>IF($A132="","",SUMIFS('Collections'!$I$2:$I$201,'Collections'!$B$2:$B$201,B132))</f>
        <v/>
      </c>
    </row>
    <row r="133" spans="1:11" x14ac:dyDescent="0.25">
      <c r="A133" s="11"/>
      <c r="E133" s="12"/>
      <c r="F133" s="13"/>
      <c r="G133" s="13"/>
      <c r="H133" s="12"/>
      <c r="I133" s="14" t="str">
        <f>IF($A133="","",(F133-G133))</f>
        <v/>
      </c>
      <c r="J133" s="14" t="str">
        <f>IF($A133="","",IFERROR(ROUND((F133/E133),2),0))</f>
        <v/>
      </c>
      <c r="K133" s="14" t="str">
        <f>IF($A133="","",SUMIFS('Collections'!$I$2:$I$201,'Collections'!$B$2:$B$201,B133))</f>
        <v/>
      </c>
    </row>
    <row r="134" spans="1:11" x14ac:dyDescent="0.25">
      <c r="A134" s="11"/>
      <c r="E134" s="12"/>
      <c r="F134" s="13"/>
      <c r="G134" s="13"/>
      <c r="H134" s="12"/>
      <c r="I134" s="14" t="str">
        <f>IF($A134="","",(F134-G134))</f>
        <v/>
      </c>
      <c r="J134" s="14" t="str">
        <f>IF($A134="","",IFERROR(ROUND((F134/E134),2),0))</f>
        <v/>
      </c>
      <c r="K134" s="14" t="str">
        <f>IF($A134="","",SUMIFS('Collections'!$I$2:$I$201,'Collections'!$B$2:$B$201,B134))</f>
        <v/>
      </c>
    </row>
    <row r="135" spans="1:11" x14ac:dyDescent="0.25">
      <c r="A135" s="11"/>
      <c r="E135" s="12"/>
      <c r="F135" s="13"/>
      <c r="G135" s="13"/>
      <c r="H135" s="12"/>
      <c r="I135" s="14" t="str">
        <f>IF($A135="","",(F135-G135))</f>
        <v/>
      </c>
      <c r="J135" s="14" t="str">
        <f>IF($A135="","",IFERROR(ROUND((F135/E135),2),0))</f>
        <v/>
      </c>
      <c r="K135" s="14" t="str">
        <f>IF($A135="","",SUMIFS('Collections'!$I$2:$I$201,'Collections'!$B$2:$B$201,B135))</f>
        <v/>
      </c>
    </row>
    <row r="136" spans="1:11" x14ac:dyDescent="0.25">
      <c r="A136" s="11"/>
      <c r="E136" s="12"/>
      <c r="F136" s="13"/>
      <c r="G136" s="13"/>
      <c r="H136" s="12"/>
      <c r="I136" s="14" t="str">
        <f>IF($A136="","",(F136-G136))</f>
        <v/>
      </c>
      <c r="J136" s="14" t="str">
        <f>IF($A136="","",IFERROR(ROUND((F136/E136),2),0))</f>
        <v/>
      </c>
      <c r="K136" s="14" t="str">
        <f>IF($A136="","",SUMIFS('Collections'!$I$2:$I$201,'Collections'!$B$2:$B$201,B136))</f>
        <v/>
      </c>
    </row>
    <row r="137" spans="1:11" x14ac:dyDescent="0.25">
      <c r="A137" s="11"/>
      <c r="E137" s="12"/>
      <c r="F137" s="13"/>
      <c r="G137" s="13"/>
      <c r="H137" s="12"/>
      <c r="I137" s="14" t="str">
        <f>IF($A137="","",(F137-G137))</f>
        <v/>
      </c>
      <c r="J137" s="14" t="str">
        <f>IF($A137="","",IFERROR(ROUND((F137/E137),2),0))</f>
        <v/>
      </c>
      <c r="K137" s="14" t="str">
        <f>IF($A137="","",SUMIFS('Collections'!$I$2:$I$201,'Collections'!$B$2:$B$201,B137))</f>
        <v/>
      </c>
    </row>
    <row r="138" spans="1:11" x14ac:dyDescent="0.25">
      <c r="A138" s="11"/>
      <c r="E138" s="12"/>
      <c r="F138" s="13"/>
      <c r="G138" s="13"/>
      <c r="H138" s="12"/>
      <c r="I138" s="14" t="str">
        <f>IF($A138="","",(F138-G138))</f>
        <v/>
      </c>
      <c r="J138" s="14" t="str">
        <f>IF($A138="","",IFERROR(ROUND((F138/E138),2),0))</f>
        <v/>
      </c>
      <c r="K138" s="14" t="str">
        <f>IF($A138="","",SUMIFS('Collections'!$I$2:$I$201,'Collections'!$B$2:$B$201,B138))</f>
        <v/>
      </c>
    </row>
    <row r="139" spans="1:11" x14ac:dyDescent="0.25">
      <c r="A139" s="11"/>
      <c r="E139" s="12"/>
      <c r="F139" s="13"/>
      <c r="G139" s="13"/>
      <c r="H139" s="12"/>
      <c r="I139" s="14" t="str">
        <f>IF($A139="","",(F139-G139))</f>
        <v/>
      </c>
      <c r="J139" s="14" t="str">
        <f>IF($A139="","",IFERROR(ROUND((F139/E139),2),0))</f>
        <v/>
      </c>
      <c r="K139" s="14" t="str">
        <f>IF($A139="","",SUMIFS('Collections'!$I$2:$I$201,'Collections'!$B$2:$B$201,B139))</f>
        <v/>
      </c>
    </row>
    <row r="140" spans="1:11" x14ac:dyDescent="0.25">
      <c r="A140" s="11"/>
      <c r="E140" s="12"/>
      <c r="F140" s="13"/>
      <c r="G140" s="13"/>
      <c r="H140" s="12"/>
      <c r="I140" s="14" t="str">
        <f>IF($A140="","",(F140-G140))</f>
        <v/>
      </c>
      <c r="J140" s="14" t="str">
        <f>IF($A140="","",IFERROR(ROUND((F140/E140),2),0))</f>
        <v/>
      </c>
      <c r="K140" s="14" t="str">
        <f>IF($A140="","",SUMIFS('Collections'!$I$2:$I$201,'Collections'!$B$2:$B$201,B140))</f>
        <v/>
      </c>
    </row>
    <row r="141" spans="1:11" x14ac:dyDescent="0.25">
      <c r="A141" s="11"/>
      <c r="E141" s="12"/>
      <c r="F141" s="13"/>
      <c r="G141" s="13"/>
      <c r="H141" s="12"/>
      <c r="I141" s="14" t="str">
        <f>IF($A141="","",(F141-G141))</f>
        <v/>
      </c>
      <c r="J141" s="14" t="str">
        <f>IF($A141="","",IFERROR(ROUND((F141/E141),2),0))</f>
        <v/>
      </c>
      <c r="K141" s="14" t="str">
        <f>IF($A141="","",SUMIFS('Collections'!$I$2:$I$201,'Collections'!$B$2:$B$201,B141))</f>
        <v/>
      </c>
    </row>
    <row r="142" spans="1:11" x14ac:dyDescent="0.25">
      <c r="A142" s="11"/>
      <c r="E142" s="12"/>
      <c r="F142" s="13"/>
      <c r="G142" s="13"/>
      <c r="H142" s="12"/>
      <c r="I142" s="14" t="str">
        <f>IF($A142="","",(F142-G142))</f>
        <v/>
      </c>
      <c r="J142" s="14" t="str">
        <f>IF($A142="","",IFERROR(ROUND((F142/E142),2),0))</f>
        <v/>
      </c>
      <c r="K142" s="14" t="str">
        <f>IF($A142="","",SUMIFS('Collections'!$I$2:$I$201,'Collections'!$B$2:$B$201,B142))</f>
        <v/>
      </c>
    </row>
    <row r="143" spans="1:11" x14ac:dyDescent="0.25">
      <c r="A143" s="11"/>
      <c r="E143" s="12"/>
      <c r="F143" s="13"/>
      <c r="G143" s="13"/>
      <c r="H143" s="12"/>
      <c r="I143" s="14" t="str">
        <f>IF($A143="","",(F143-G143))</f>
        <v/>
      </c>
      <c r="J143" s="14" t="str">
        <f>IF($A143="","",IFERROR(ROUND((F143/E143),2),0))</f>
        <v/>
      </c>
      <c r="K143" s="14" t="str">
        <f>IF($A143="","",SUMIFS('Collections'!$I$2:$I$201,'Collections'!$B$2:$B$201,B143))</f>
        <v/>
      </c>
    </row>
    <row r="144" spans="1:11" x14ac:dyDescent="0.25">
      <c r="A144" s="11"/>
      <c r="E144" s="12"/>
      <c r="F144" s="13"/>
      <c r="G144" s="13"/>
      <c r="H144" s="12"/>
      <c r="I144" s="14" t="str">
        <f>IF($A144="","",(F144-G144))</f>
        <v/>
      </c>
      <c r="J144" s="14" t="str">
        <f>IF($A144="","",IFERROR(ROUND((F144/E144),2),0))</f>
        <v/>
      </c>
      <c r="K144" s="14" t="str">
        <f>IF($A144="","",SUMIFS('Collections'!$I$2:$I$201,'Collections'!$B$2:$B$201,B144))</f>
        <v/>
      </c>
    </row>
    <row r="145" spans="1:11" x14ac:dyDescent="0.25">
      <c r="A145" s="11"/>
      <c r="E145" s="12"/>
      <c r="F145" s="13"/>
      <c r="G145" s="13"/>
      <c r="H145" s="12"/>
      <c r="I145" s="14" t="str">
        <f>IF($A145="","",(F145-G145))</f>
        <v/>
      </c>
      <c r="J145" s="14" t="str">
        <f>IF($A145="","",IFERROR(ROUND((F145/E145),2),0))</f>
        <v/>
      </c>
      <c r="K145" s="14" t="str">
        <f>IF($A145="","",SUMIFS('Collections'!$I$2:$I$201,'Collections'!$B$2:$B$201,B145))</f>
        <v/>
      </c>
    </row>
    <row r="146" spans="1:11" x14ac:dyDescent="0.25">
      <c r="A146" s="11"/>
      <c r="E146" s="12"/>
      <c r="F146" s="13"/>
      <c r="G146" s="13"/>
      <c r="H146" s="12"/>
      <c r="I146" s="14" t="str">
        <f>IF($A146="","",(F146-G146))</f>
        <v/>
      </c>
      <c r="J146" s="14" t="str">
        <f>IF($A146="","",IFERROR(ROUND((F146/E146),2),0))</f>
        <v/>
      </c>
      <c r="K146" s="14" t="str">
        <f>IF($A146="","",SUMIFS('Collections'!$I$2:$I$201,'Collections'!$B$2:$B$201,B146))</f>
        <v/>
      </c>
    </row>
    <row r="147" spans="1:11" x14ac:dyDescent="0.25">
      <c r="A147" s="11"/>
      <c r="E147" s="12"/>
      <c r="F147" s="13"/>
      <c r="G147" s="13"/>
      <c r="H147" s="12"/>
      <c r="I147" s="14" t="str">
        <f>IF($A147="","",(F147-G147))</f>
        <v/>
      </c>
      <c r="J147" s="14" t="str">
        <f>IF($A147="","",IFERROR(ROUND((F147/E147),2),0))</f>
        <v/>
      </c>
      <c r="K147" s="14" t="str">
        <f>IF($A147="","",SUMIFS('Collections'!$I$2:$I$201,'Collections'!$B$2:$B$201,B147))</f>
        <v/>
      </c>
    </row>
    <row r="148" spans="1:11" x14ac:dyDescent="0.25">
      <c r="A148" s="11"/>
      <c r="E148" s="12"/>
      <c r="F148" s="13"/>
      <c r="G148" s="13"/>
      <c r="H148" s="12"/>
      <c r="I148" s="14" t="str">
        <f>IF($A148="","",(F148-G148))</f>
        <v/>
      </c>
      <c r="J148" s="14" t="str">
        <f>IF($A148="","",IFERROR(ROUND((F148/E148),2),0))</f>
        <v/>
      </c>
      <c r="K148" s="14" t="str">
        <f>IF($A148="","",SUMIFS('Collections'!$I$2:$I$201,'Collections'!$B$2:$B$201,B148))</f>
        <v/>
      </c>
    </row>
    <row r="149" spans="1:11" x14ac:dyDescent="0.25">
      <c r="A149" s="11"/>
      <c r="E149" s="12"/>
      <c r="F149" s="13"/>
      <c r="G149" s="13"/>
      <c r="H149" s="12"/>
      <c r="I149" s="14" t="str">
        <f>IF($A149="","",(F149-G149))</f>
        <v/>
      </c>
      <c r="J149" s="14" t="str">
        <f>IF($A149="","",IFERROR(ROUND((F149/E149),2),0))</f>
        <v/>
      </c>
      <c r="K149" s="14" t="str">
        <f>IF($A149="","",SUMIFS('Collections'!$I$2:$I$201,'Collections'!$B$2:$B$201,B149))</f>
        <v/>
      </c>
    </row>
    <row r="150" spans="1:11" x14ac:dyDescent="0.25">
      <c r="A150" s="11"/>
      <c r="E150" s="12"/>
      <c r="F150" s="13"/>
      <c r="G150" s="13"/>
      <c r="H150" s="12"/>
      <c r="I150" s="14" t="str">
        <f>IF($A150="","",(F150-G150))</f>
        <v/>
      </c>
      <c r="J150" s="14" t="str">
        <f>IF($A150="","",IFERROR(ROUND((F150/E150),2),0))</f>
        <v/>
      </c>
      <c r="K150" s="14" t="str">
        <f>IF($A150="","",SUMIFS('Collections'!$I$2:$I$201,'Collections'!$B$2:$B$201,B150))</f>
        <v/>
      </c>
    </row>
    <row r="151" spans="1:11" x14ac:dyDescent="0.25">
      <c r="A151" s="11"/>
      <c r="E151" s="12"/>
      <c r="F151" s="13"/>
      <c r="G151" s="13"/>
      <c r="H151" s="12"/>
      <c r="I151" s="14" t="str">
        <f>IF($A151="","",(F151-G151))</f>
        <v/>
      </c>
      <c r="J151" s="14" t="str">
        <f>IF($A151="","",IFERROR(ROUND((F151/E151),2),0))</f>
        <v/>
      </c>
      <c r="K151" s="14" t="str">
        <f>IF($A151="","",SUMIFS('Collections'!$I$2:$I$201,'Collections'!$B$2:$B$201,B151))</f>
        <v/>
      </c>
    </row>
    <row r="152" spans="1:11" x14ac:dyDescent="0.25">
      <c r="A152" s="11"/>
      <c r="E152" s="12"/>
      <c r="F152" s="13"/>
      <c r="G152" s="13"/>
      <c r="H152" s="12"/>
      <c r="I152" s="14" t="str">
        <f>IF($A152="","",(F152-G152))</f>
        <v/>
      </c>
      <c r="J152" s="14" t="str">
        <f>IF($A152="","",IFERROR(ROUND((F152/E152),2),0))</f>
        <v/>
      </c>
      <c r="K152" s="14" t="str">
        <f>IF($A152="","",SUMIFS('Collections'!$I$2:$I$201,'Collections'!$B$2:$B$201,B152))</f>
        <v/>
      </c>
    </row>
    <row r="153" spans="1:11" x14ac:dyDescent="0.25">
      <c r="A153" s="11"/>
      <c r="E153" s="12"/>
      <c r="F153" s="13"/>
      <c r="G153" s="13"/>
      <c r="H153" s="12"/>
      <c r="I153" s="14" t="str">
        <f>IF($A153="","",(F153-G153))</f>
        <v/>
      </c>
      <c r="J153" s="14" t="str">
        <f>IF($A153="","",IFERROR(ROUND((F153/E153),2),0))</f>
        <v/>
      </c>
      <c r="K153" s="14" t="str">
        <f>IF($A153="","",SUMIFS('Collections'!$I$2:$I$201,'Collections'!$B$2:$B$201,B153))</f>
        <v/>
      </c>
    </row>
    <row r="154" spans="1:11" x14ac:dyDescent="0.25">
      <c r="A154" s="11"/>
      <c r="E154" s="12"/>
      <c r="F154" s="13"/>
      <c r="G154" s="13"/>
      <c r="H154" s="12"/>
      <c r="I154" s="14" t="str">
        <f>IF($A154="","",(F154-G154))</f>
        <v/>
      </c>
      <c r="J154" s="14" t="str">
        <f>IF($A154="","",IFERROR(ROUND((F154/E154),2),0))</f>
        <v/>
      </c>
      <c r="K154" s="14" t="str">
        <f>IF($A154="","",SUMIFS('Collections'!$I$2:$I$201,'Collections'!$B$2:$B$201,B154))</f>
        <v/>
      </c>
    </row>
    <row r="155" spans="1:11" x14ac:dyDescent="0.25">
      <c r="A155" s="11"/>
      <c r="E155" s="12"/>
      <c r="F155" s="13"/>
      <c r="G155" s="13"/>
      <c r="H155" s="12"/>
      <c r="I155" s="14" t="str">
        <f>IF($A155="","",(F155-G155))</f>
        <v/>
      </c>
      <c r="J155" s="14" t="str">
        <f>IF($A155="","",IFERROR(ROUND((F155/E155),2),0))</f>
        <v/>
      </c>
      <c r="K155" s="14" t="str">
        <f>IF($A155="","",SUMIFS('Collections'!$I$2:$I$201,'Collections'!$B$2:$B$201,B155))</f>
        <v/>
      </c>
    </row>
    <row r="156" spans="1:11" x14ac:dyDescent="0.25">
      <c r="A156" s="11"/>
      <c r="E156" s="12"/>
      <c r="F156" s="13"/>
      <c r="G156" s="13"/>
      <c r="H156" s="12"/>
      <c r="I156" s="14" t="str">
        <f>IF($A156="","",(F156-G156))</f>
        <v/>
      </c>
      <c r="J156" s="14" t="str">
        <f>IF($A156="","",IFERROR(ROUND((F156/E156),2),0))</f>
        <v/>
      </c>
      <c r="K156" s="14" t="str">
        <f>IF($A156="","",SUMIFS('Collections'!$I$2:$I$201,'Collections'!$B$2:$B$201,B156))</f>
        <v/>
      </c>
    </row>
    <row r="157" spans="1:11" x14ac:dyDescent="0.25">
      <c r="A157" s="11"/>
      <c r="E157" s="12"/>
      <c r="F157" s="13"/>
      <c r="G157" s="13"/>
      <c r="H157" s="12"/>
      <c r="I157" s="14" t="str">
        <f>IF($A157="","",(F157-G157))</f>
        <v/>
      </c>
      <c r="J157" s="14" t="str">
        <f>IF($A157="","",IFERROR(ROUND((F157/E157),2),0))</f>
        <v/>
      </c>
      <c r="K157" s="14" t="str">
        <f>IF($A157="","",SUMIFS('Collections'!$I$2:$I$201,'Collections'!$B$2:$B$201,B157))</f>
        <v/>
      </c>
    </row>
    <row r="158" spans="1:11" x14ac:dyDescent="0.25">
      <c r="A158" s="11"/>
      <c r="E158" s="12"/>
      <c r="F158" s="13"/>
      <c r="G158" s="13"/>
      <c r="H158" s="12"/>
      <c r="I158" s="14" t="str">
        <f>IF($A158="","",(F158-G158))</f>
        <v/>
      </c>
      <c r="J158" s="14" t="str">
        <f>IF($A158="","",IFERROR(ROUND((F158/E158),2),0))</f>
        <v/>
      </c>
      <c r="K158" s="14" t="str">
        <f>IF($A158="","",SUMIFS('Collections'!$I$2:$I$201,'Collections'!$B$2:$B$201,B158))</f>
        <v/>
      </c>
    </row>
    <row r="159" spans="1:11" x14ac:dyDescent="0.25">
      <c r="A159" s="11"/>
      <c r="E159" s="12"/>
      <c r="F159" s="13"/>
      <c r="G159" s="13"/>
      <c r="H159" s="12"/>
      <c r="I159" s="14" t="str">
        <f>IF($A159="","",(F159-G159))</f>
        <v/>
      </c>
      <c r="J159" s="14" t="str">
        <f>IF($A159="","",IFERROR(ROUND((F159/E159),2),0))</f>
        <v/>
      </c>
      <c r="K159" s="14" t="str">
        <f>IF($A159="","",SUMIFS('Collections'!$I$2:$I$201,'Collections'!$B$2:$B$201,B159))</f>
        <v/>
      </c>
    </row>
    <row r="160" spans="1:11" x14ac:dyDescent="0.25">
      <c r="A160" s="11"/>
      <c r="E160" s="12"/>
      <c r="F160" s="13"/>
      <c r="G160" s="13"/>
      <c r="H160" s="12"/>
      <c r="I160" s="14" t="str">
        <f>IF($A160="","",(F160-G160))</f>
        <v/>
      </c>
      <c r="J160" s="14" t="str">
        <f>IF($A160="","",IFERROR(ROUND((F160/E160),2),0))</f>
        <v/>
      </c>
      <c r="K160" s="14" t="str">
        <f>IF($A160="","",SUMIFS('Collections'!$I$2:$I$201,'Collections'!$B$2:$B$201,B160))</f>
        <v/>
      </c>
    </row>
    <row r="161" spans="1:11" x14ac:dyDescent="0.25">
      <c r="A161" s="11"/>
      <c r="E161" s="12"/>
      <c r="F161" s="13"/>
      <c r="G161" s="13"/>
      <c r="H161" s="12"/>
      <c r="I161" s="14" t="str">
        <f>IF($A161="","",(F161-G161))</f>
        <v/>
      </c>
      <c r="J161" s="14" t="str">
        <f>IF($A161="","",IFERROR(ROUND((F161/E161),2),0))</f>
        <v/>
      </c>
      <c r="K161" s="14" t="str">
        <f>IF($A161="","",SUMIFS('Collections'!$I$2:$I$201,'Collections'!$B$2:$B$201,B161))</f>
        <v/>
      </c>
    </row>
    <row r="162" spans="1:11" x14ac:dyDescent="0.25">
      <c r="A162" s="11"/>
      <c r="E162" s="12"/>
      <c r="F162" s="13"/>
      <c r="G162" s="13"/>
      <c r="H162" s="12"/>
      <c r="I162" s="14" t="str">
        <f>IF($A162="","",(F162-G162))</f>
        <v/>
      </c>
      <c r="J162" s="14" t="str">
        <f>IF($A162="","",IFERROR(ROUND((F162/E162),2),0))</f>
        <v/>
      </c>
      <c r="K162" s="14" t="str">
        <f>IF($A162="","",SUMIFS('Collections'!$I$2:$I$201,'Collections'!$B$2:$B$201,B162))</f>
        <v/>
      </c>
    </row>
    <row r="163" spans="1:11" x14ac:dyDescent="0.25">
      <c r="A163" s="11"/>
      <c r="E163" s="12"/>
      <c r="F163" s="13"/>
      <c r="G163" s="13"/>
      <c r="H163" s="12"/>
      <c r="I163" s="14" t="str">
        <f>IF($A163="","",(F163-G163))</f>
        <v/>
      </c>
      <c r="J163" s="14" t="str">
        <f>IF($A163="","",IFERROR(ROUND((F163/E163),2),0))</f>
        <v/>
      </c>
      <c r="K163" s="14" t="str">
        <f>IF($A163="","",SUMIFS('Collections'!$I$2:$I$201,'Collections'!$B$2:$B$201,B163))</f>
        <v/>
      </c>
    </row>
    <row r="164" spans="1:11" x14ac:dyDescent="0.25">
      <c r="A164" s="11"/>
      <c r="E164" s="12"/>
      <c r="F164" s="13"/>
      <c r="G164" s="13"/>
      <c r="H164" s="12"/>
      <c r="I164" s="14" t="str">
        <f>IF($A164="","",(F164-G164))</f>
        <v/>
      </c>
      <c r="J164" s="14" t="str">
        <f>IF($A164="","",IFERROR(ROUND((F164/E164),2),0))</f>
        <v/>
      </c>
      <c r="K164" s="14" t="str">
        <f>IF($A164="","",SUMIFS('Collections'!$I$2:$I$201,'Collections'!$B$2:$B$201,B164))</f>
        <v/>
      </c>
    </row>
    <row r="165" spans="1:11" x14ac:dyDescent="0.25">
      <c r="A165" s="11"/>
      <c r="E165" s="12"/>
      <c r="F165" s="13"/>
      <c r="G165" s="13"/>
      <c r="H165" s="12"/>
      <c r="I165" s="14" t="str">
        <f>IF($A165="","",(F165-G165))</f>
        <v/>
      </c>
      <c r="J165" s="14" t="str">
        <f>IF($A165="","",IFERROR(ROUND((F165/E165),2),0))</f>
        <v/>
      </c>
      <c r="K165" s="14" t="str">
        <f>IF($A165="","",SUMIFS('Collections'!$I$2:$I$201,'Collections'!$B$2:$B$201,B165))</f>
        <v/>
      </c>
    </row>
    <row r="166" spans="1:11" x14ac:dyDescent="0.25">
      <c r="A166" s="11"/>
      <c r="E166" s="12"/>
      <c r="F166" s="13"/>
      <c r="G166" s="13"/>
      <c r="H166" s="12"/>
      <c r="I166" s="14" t="str">
        <f>IF($A166="","",(F166-G166))</f>
        <v/>
      </c>
      <c r="J166" s="14" t="str">
        <f>IF($A166="","",IFERROR(ROUND((F166/E166),2),0))</f>
        <v/>
      </c>
      <c r="K166" s="14" t="str">
        <f>IF($A166="","",SUMIFS('Collections'!$I$2:$I$201,'Collections'!$B$2:$B$201,B166))</f>
        <v/>
      </c>
    </row>
    <row r="167" spans="1:11" x14ac:dyDescent="0.25">
      <c r="A167" s="11"/>
      <c r="E167" s="12"/>
      <c r="F167" s="13"/>
      <c r="G167" s="13"/>
      <c r="H167" s="12"/>
      <c r="I167" s="14" t="str">
        <f>IF($A167="","",(F167-G167))</f>
        <v/>
      </c>
      <c r="J167" s="14" t="str">
        <f>IF($A167="","",IFERROR(ROUND((F167/E167),2),0))</f>
        <v/>
      </c>
      <c r="K167" s="14" t="str">
        <f>IF($A167="","",SUMIFS('Collections'!$I$2:$I$201,'Collections'!$B$2:$B$201,B167))</f>
        <v/>
      </c>
    </row>
    <row r="168" spans="1:11" x14ac:dyDescent="0.25">
      <c r="A168" s="11"/>
      <c r="E168" s="12"/>
      <c r="F168" s="13"/>
      <c r="G168" s="13"/>
      <c r="H168" s="12"/>
      <c r="I168" s="14" t="str">
        <f>IF($A168="","",(F168-G168))</f>
        <v/>
      </c>
      <c r="J168" s="14" t="str">
        <f>IF($A168="","",IFERROR(ROUND((F168/E168),2),0))</f>
        <v/>
      </c>
      <c r="K168" s="14" t="str">
        <f>IF($A168="","",SUMIFS('Collections'!$I$2:$I$201,'Collections'!$B$2:$B$201,B168))</f>
        <v/>
      </c>
    </row>
    <row r="169" spans="1:11" x14ac:dyDescent="0.25">
      <c r="A169" s="11"/>
      <c r="E169" s="12"/>
      <c r="F169" s="13"/>
      <c r="G169" s="13"/>
      <c r="H169" s="12"/>
      <c r="I169" s="14" t="str">
        <f>IF($A169="","",(F169-G169))</f>
        <v/>
      </c>
      <c r="J169" s="14" t="str">
        <f>IF($A169="","",IFERROR(ROUND((F169/E169),2),0))</f>
        <v/>
      </c>
      <c r="K169" s="14" t="str">
        <f>IF($A169="","",SUMIFS('Collections'!$I$2:$I$201,'Collections'!$B$2:$B$201,B169))</f>
        <v/>
      </c>
    </row>
    <row r="170" spans="1:11" x14ac:dyDescent="0.25">
      <c r="A170" s="11"/>
      <c r="E170" s="12"/>
      <c r="F170" s="13"/>
      <c r="G170" s="13"/>
      <c r="H170" s="12"/>
      <c r="I170" s="14" t="str">
        <f>IF($A170="","",(F170-G170))</f>
        <v/>
      </c>
      <c r="J170" s="14" t="str">
        <f>IF($A170="","",IFERROR(ROUND((F170/E170),2),0))</f>
        <v/>
      </c>
      <c r="K170" s="14" t="str">
        <f>IF($A170="","",SUMIFS('Collections'!$I$2:$I$201,'Collections'!$B$2:$B$201,B170))</f>
        <v/>
      </c>
    </row>
    <row r="171" spans="1:11" x14ac:dyDescent="0.25">
      <c r="A171" s="11"/>
      <c r="E171" s="12"/>
      <c r="F171" s="13"/>
      <c r="G171" s="13"/>
      <c r="H171" s="12"/>
      <c r="I171" s="14" t="str">
        <f>IF($A171="","",(F171-G171))</f>
        <v/>
      </c>
      <c r="J171" s="14" t="str">
        <f>IF($A171="","",IFERROR(ROUND((F171/E171),2),0))</f>
        <v/>
      </c>
      <c r="K171" s="14" t="str">
        <f>IF($A171="","",SUMIFS('Collections'!$I$2:$I$201,'Collections'!$B$2:$B$201,B171))</f>
        <v/>
      </c>
    </row>
    <row r="172" spans="1:11" x14ac:dyDescent="0.25">
      <c r="A172" s="11"/>
      <c r="E172" s="12"/>
      <c r="F172" s="13"/>
      <c r="G172" s="13"/>
      <c r="H172" s="12"/>
      <c r="I172" s="14" t="str">
        <f>IF($A172="","",(F172-G172))</f>
        <v/>
      </c>
      <c r="J172" s="14" t="str">
        <f>IF($A172="","",IFERROR(ROUND((F172/E172),2),0))</f>
        <v/>
      </c>
      <c r="K172" s="14" t="str">
        <f>IF($A172="","",SUMIFS('Collections'!$I$2:$I$201,'Collections'!$B$2:$B$201,B172))</f>
        <v/>
      </c>
    </row>
    <row r="173" spans="1:11" x14ac:dyDescent="0.25">
      <c r="A173" s="11"/>
      <c r="E173" s="12"/>
      <c r="F173" s="13"/>
      <c r="G173" s="13"/>
      <c r="H173" s="12"/>
      <c r="I173" s="14" t="str">
        <f>IF($A173="","",(F173-G173))</f>
        <v/>
      </c>
      <c r="J173" s="14" t="str">
        <f>IF($A173="","",IFERROR(ROUND((F173/E173),2),0))</f>
        <v/>
      </c>
      <c r="K173" s="14" t="str">
        <f>IF($A173="","",SUMIFS('Collections'!$I$2:$I$201,'Collections'!$B$2:$B$201,B173))</f>
        <v/>
      </c>
    </row>
    <row r="174" spans="1:11" x14ac:dyDescent="0.25">
      <c r="A174" s="11"/>
      <c r="E174" s="12"/>
      <c r="F174" s="13"/>
      <c r="G174" s="13"/>
      <c r="H174" s="12"/>
      <c r="I174" s="14" t="str">
        <f>IF($A174="","",(F174-G174))</f>
        <v/>
      </c>
      <c r="J174" s="14" t="str">
        <f>IF($A174="","",IFERROR(ROUND((F174/E174),2),0))</f>
        <v/>
      </c>
      <c r="K174" s="14" t="str">
        <f>IF($A174="","",SUMIFS('Collections'!$I$2:$I$201,'Collections'!$B$2:$B$201,B174))</f>
        <v/>
      </c>
    </row>
    <row r="175" spans="1:11" x14ac:dyDescent="0.25">
      <c r="A175" s="11"/>
      <c r="E175" s="12"/>
      <c r="F175" s="13"/>
      <c r="G175" s="13"/>
      <c r="H175" s="12"/>
      <c r="I175" s="14" t="str">
        <f>IF($A175="","",(F175-G175))</f>
        <v/>
      </c>
      <c r="J175" s="14" t="str">
        <f>IF($A175="","",IFERROR(ROUND((F175/E175),2),0))</f>
        <v/>
      </c>
      <c r="K175" s="14" t="str">
        <f>IF($A175="","",SUMIFS('Collections'!$I$2:$I$201,'Collections'!$B$2:$B$201,B175))</f>
        <v/>
      </c>
    </row>
    <row r="176" spans="1:11" x14ac:dyDescent="0.25">
      <c r="A176" s="11"/>
      <c r="E176" s="12"/>
      <c r="F176" s="13"/>
      <c r="G176" s="13"/>
      <c r="H176" s="12"/>
      <c r="I176" s="14" t="str">
        <f>IF($A176="","",(F176-G176))</f>
        <v/>
      </c>
      <c r="J176" s="14" t="str">
        <f>IF($A176="","",IFERROR(ROUND((F176/E176),2),0))</f>
        <v/>
      </c>
      <c r="K176" s="14" t="str">
        <f>IF($A176="","",SUMIFS('Collections'!$I$2:$I$201,'Collections'!$B$2:$B$201,B176))</f>
        <v/>
      </c>
    </row>
    <row r="177" spans="1:11" x14ac:dyDescent="0.25">
      <c r="A177" s="11"/>
      <c r="E177" s="12"/>
      <c r="F177" s="13"/>
      <c r="G177" s="13"/>
      <c r="H177" s="12"/>
      <c r="I177" s="14" t="str">
        <f>IF($A177="","",(F177-G177))</f>
        <v/>
      </c>
      <c r="J177" s="14" t="str">
        <f>IF($A177="","",IFERROR(ROUND((F177/E177),2),0))</f>
        <v/>
      </c>
      <c r="K177" s="14" t="str">
        <f>IF($A177="","",SUMIFS('Collections'!$I$2:$I$201,'Collections'!$B$2:$B$201,B177))</f>
        <v/>
      </c>
    </row>
    <row r="178" spans="1:11" x14ac:dyDescent="0.25">
      <c r="A178" s="11"/>
      <c r="E178" s="12"/>
      <c r="F178" s="13"/>
      <c r="G178" s="13"/>
      <c r="H178" s="12"/>
      <c r="I178" s="14" t="str">
        <f>IF($A178="","",(F178-G178))</f>
        <v/>
      </c>
      <c r="J178" s="14" t="str">
        <f>IF($A178="","",IFERROR(ROUND((F178/E178),2),0))</f>
        <v/>
      </c>
      <c r="K178" s="14" t="str">
        <f>IF($A178="","",SUMIFS('Collections'!$I$2:$I$201,'Collections'!$B$2:$B$201,B178))</f>
        <v/>
      </c>
    </row>
    <row r="179" spans="1:11" x14ac:dyDescent="0.25">
      <c r="A179" s="11"/>
      <c r="E179" s="12"/>
      <c r="F179" s="13"/>
      <c r="G179" s="13"/>
      <c r="H179" s="12"/>
      <c r="I179" s="14" t="str">
        <f>IF($A179="","",(F179-G179))</f>
        <v/>
      </c>
      <c r="J179" s="14" t="str">
        <f>IF($A179="","",IFERROR(ROUND((F179/E179),2),0))</f>
        <v/>
      </c>
      <c r="K179" s="14" t="str">
        <f>IF($A179="","",SUMIFS('Collections'!$I$2:$I$201,'Collections'!$B$2:$B$201,B179))</f>
        <v/>
      </c>
    </row>
    <row r="180" spans="1:11" x14ac:dyDescent="0.25">
      <c r="A180" s="11"/>
      <c r="E180" s="12"/>
      <c r="F180" s="13"/>
      <c r="G180" s="13"/>
      <c r="H180" s="12"/>
      <c r="I180" s="14" t="str">
        <f>IF($A180="","",(F180-G180))</f>
        <v/>
      </c>
      <c r="J180" s="14" t="str">
        <f>IF($A180="","",IFERROR(ROUND((F180/E180),2),0))</f>
        <v/>
      </c>
      <c r="K180" s="14" t="str">
        <f>IF($A180="","",SUMIFS('Collections'!$I$2:$I$201,'Collections'!$B$2:$B$201,B180))</f>
        <v/>
      </c>
    </row>
    <row r="181" spans="1:11" x14ac:dyDescent="0.25">
      <c r="A181" s="11"/>
      <c r="E181" s="12"/>
      <c r="F181" s="13"/>
      <c r="G181" s="13"/>
      <c r="H181" s="12"/>
      <c r="I181" s="14" t="str">
        <f>IF($A181="","",(F181-G181))</f>
        <v/>
      </c>
      <c r="J181" s="14" t="str">
        <f>IF($A181="","",IFERROR(ROUND((F181/E181),2),0))</f>
        <v/>
      </c>
      <c r="K181" s="14" t="str">
        <f>IF($A181="","",SUMIFS('Collections'!$I$2:$I$201,'Collections'!$B$2:$B$201,B181))</f>
        <v/>
      </c>
    </row>
    <row r="182" spans="1:11" x14ac:dyDescent="0.25">
      <c r="A182" s="11"/>
      <c r="E182" s="12"/>
      <c r="F182" s="13"/>
      <c r="G182" s="13"/>
      <c r="H182" s="12"/>
      <c r="I182" s="14" t="str">
        <f>IF($A182="","",(F182-G182))</f>
        <v/>
      </c>
      <c r="J182" s="14" t="str">
        <f>IF($A182="","",IFERROR(ROUND((F182/E182),2),0))</f>
        <v/>
      </c>
      <c r="K182" s="14" t="str">
        <f>IF($A182="","",SUMIFS('Collections'!$I$2:$I$201,'Collections'!$B$2:$B$201,B182))</f>
        <v/>
      </c>
    </row>
    <row r="183" spans="1:11" x14ac:dyDescent="0.25">
      <c r="A183" s="11"/>
      <c r="E183" s="12"/>
      <c r="F183" s="13"/>
      <c r="G183" s="13"/>
      <c r="H183" s="12"/>
      <c r="I183" s="14" t="str">
        <f>IF($A183="","",(F183-G183))</f>
        <v/>
      </c>
      <c r="J183" s="14" t="str">
        <f>IF($A183="","",IFERROR(ROUND((F183/E183),2),0))</f>
        <v/>
      </c>
      <c r="K183" s="14" t="str">
        <f>IF($A183="","",SUMIFS('Collections'!$I$2:$I$201,'Collections'!$B$2:$B$201,B183))</f>
        <v/>
      </c>
    </row>
    <row r="184" spans="1:11" x14ac:dyDescent="0.25">
      <c r="A184" s="11"/>
      <c r="E184" s="12"/>
      <c r="F184" s="13"/>
      <c r="G184" s="13"/>
      <c r="H184" s="12"/>
      <c r="I184" s="14" t="str">
        <f>IF($A184="","",(F184-G184))</f>
        <v/>
      </c>
      <c r="J184" s="14" t="str">
        <f>IF($A184="","",IFERROR(ROUND((F184/E184),2),0))</f>
        <v/>
      </c>
      <c r="K184" s="14" t="str">
        <f>IF($A184="","",SUMIFS('Collections'!$I$2:$I$201,'Collections'!$B$2:$B$201,B184))</f>
        <v/>
      </c>
    </row>
    <row r="185" spans="1:11" x14ac:dyDescent="0.25">
      <c r="A185" s="11"/>
      <c r="E185" s="12"/>
      <c r="F185" s="13"/>
      <c r="G185" s="13"/>
      <c r="H185" s="12"/>
      <c r="I185" s="14" t="str">
        <f>IF($A185="","",(F185-G185))</f>
        <v/>
      </c>
      <c r="J185" s="14" t="str">
        <f>IF($A185="","",IFERROR(ROUND((F185/E185),2),0))</f>
        <v/>
      </c>
      <c r="K185" s="14" t="str">
        <f>IF($A185="","",SUMIFS('Collections'!$I$2:$I$201,'Collections'!$B$2:$B$201,B185))</f>
        <v/>
      </c>
    </row>
    <row r="186" spans="1:11" x14ac:dyDescent="0.25">
      <c r="A186" s="11"/>
      <c r="E186" s="12"/>
      <c r="F186" s="13"/>
      <c r="G186" s="13"/>
      <c r="H186" s="12"/>
      <c r="I186" s="14" t="str">
        <f>IF($A186="","",(F186-G186))</f>
        <v/>
      </c>
      <c r="J186" s="14" t="str">
        <f>IF($A186="","",IFERROR(ROUND((F186/E186),2),0))</f>
        <v/>
      </c>
      <c r="K186" s="14" t="str">
        <f>IF($A186="","",SUMIFS('Collections'!$I$2:$I$201,'Collections'!$B$2:$B$201,B186))</f>
        <v/>
      </c>
    </row>
    <row r="187" spans="1:11" x14ac:dyDescent="0.25">
      <c r="A187" s="11"/>
      <c r="E187" s="12"/>
      <c r="F187" s="13"/>
      <c r="G187" s="13"/>
      <c r="H187" s="12"/>
      <c r="I187" s="14" t="str">
        <f>IF($A187="","",(F187-G187))</f>
        <v/>
      </c>
      <c r="J187" s="14" t="str">
        <f>IF($A187="","",IFERROR(ROUND((F187/E187),2),0))</f>
        <v/>
      </c>
      <c r="K187" s="14" t="str">
        <f>IF($A187="","",SUMIFS('Collections'!$I$2:$I$201,'Collections'!$B$2:$B$201,B187))</f>
        <v/>
      </c>
    </row>
    <row r="188" spans="1:11" x14ac:dyDescent="0.25">
      <c r="A188" s="11"/>
      <c r="E188" s="12"/>
      <c r="F188" s="13"/>
      <c r="G188" s="13"/>
      <c r="H188" s="12"/>
      <c r="I188" s="14" t="str">
        <f>IF($A188="","",(F188-G188))</f>
        <v/>
      </c>
      <c r="J188" s="14" t="str">
        <f>IF($A188="","",IFERROR(ROUND((F188/E188),2),0))</f>
        <v/>
      </c>
      <c r="K188" s="14" t="str">
        <f>IF($A188="","",SUMIFS('Collections'!$I$2:$I$201,'Collections'!$B$2:$B$201,B188))</f>
        <v/>
      </c>
    </row>
    <row r="189" spans="1:11" x14ac:dyDescent="0.25">
      <c r="A189" s="11"/>
      <c r="E189" s="12"/>
      <c r="F189" s="13"/>
      <c r="G189" s="13"/>
      <c r="H189" s="12"/>
      <c r="I189" s="14" t="str">
        <f>IF($A189="","",(F189-G189))</f>
        <v/>
      </c>
      <c r="J189" s="14" t="str">
        <f>IF($A189="","",IFERROR(ROUND((F189/E189),2),0))</f>
        <v/>
      </c>
      <c r="K189" s="14" t="str">
        <f>IF($A189="","",SUMIFS('Collections'!$I$2:$I$201,'Collections'!$B$2:$B$201,B189))</f>
        <v/>
      </c>
    </row>
    <row r="190" spans="1:11" x14ac:dyDescent="0.25">
      <c r="A190" s="11"/>
      <c r="E190" s="12"/>
      <c r="F190" s="13"/>
      <c r="G190" s="13"/>
      <c r="H190" s="12"/>
      <c r="I190" s="14" t="str">
        <f>IF($A190="","",(F190-G190))</f>
        <v/>
      </c>
      <c r="J190" s="14" t="str">
        <f>IF($A190="","",IFERROR(ROUND((F190/E190),2),0))</f>
        <v/>
      </c>
      <c r="K190" s="14" t="str">
        <f>IF($A190="","",SUMIFS('Collections'!$I$2:$I$201,'Collections'!$B$2:$B$201,B190))</f>
        <v/>
      </c>
    </row>
    <row r="191" spans="1:11" x14ac:dyDescent="0.25">
      <c r="A191" s="11"/>
      <c r="E191" s="12"/>
      <c r="F191" s="13"/>
      <c r="G191" s="13"/>
      <c r="H191" s="12"/>
      <c r="I191" s="14" t="str">
        <f>IF($A191="","",(F191-G191))</f>
        <v/>
      </c>
      <c r="J191" s="14" t="str">
        <f>IF($A191="","",IFERROR(ROUND((F191/E191),2),0))</f>
        <v/>
      </c>
      <c r="K191" s="14" t="str">
        <f>IF($A191="","",SUMIFS('Collections'!$I$2:$I$201,'Collections'!$B$2:$B$201,B191))</f>
        <v/>
      </c>
    </row>
    <row r="192" spans="1:11" x14ac:dyDescent="0.25">
      <c r="A192" s="11"/>
      <c r="E192" s="12"/>
      <c r="F192" s="13"/>
      <c r="G192" s="13"/>
      <c r="H192" s="12"/>
      <c r="I192" s="14" t="str">
        <f>IF($A192="","",(F192-G192))</f>
        <v/>
      </c>
      <c r="J192" s="14" t="str">
        <f>IF($A192="","",IFERROR(ROUND((F192/E192),2),0))</f>
        <v/>
      </c>
      <c r="K192" s="14" t="str">
        <f>IF($A192="","",SUMIFS('Collections'!$I$2:$I$201,'Collections'!$B$2:$B$201,B192))</f>
        <v/>
      </c>
    </row>
    <row r="193" spans="1:11" x14ac:dyDescent="0.25">
      <c r="A193" s="11"/>
      <c r="E193" s="12"/>
      <c r="F193" s="13"/>
      <c r="G193" s="13"/>
      <c r="H193" s="12"/>
      <c r="I193" s="14" t="str">
        <f>IF($A193="","",(F193-G193))</f>
        <v/>
      </c>
      <c r="J193" s="14" t="str">
        <f>IF($A193="","",IFERROR(ROUND((F193/E193),2),0))</f>
        <v/>
      </c>
      <c r="K193" s="14" t="str">
        <f>IF($A193="","",SUMIFS('Collections'!$I$2:$I$201,'Collections'!$B$2:$B$201,B193))</f>
        <v/>
      </c>
    </row>
    <row r="194" spans="1:11" x14ac:dyDescent="0.25">
      <c r="A194" s="11"/>
      <c r="E194" s="12"/>
      <c r="F194" s="13"/>
      <c r="G194" s="13"/>
      <c r="H194" s="12"/>
      <c r="I194" s="14" t="str">
        <f>IF($A194="","",(F194-G194))</f>
        <v/>
      </c>
      <c r="J194" s="14" t="str">
        <f>IF($A194="","",IFERROR(ROUND((F194/E194),2),0))</f>
        <v/>
      </c>
      <c r="K194" s="14" t="str">
        <f>IF($A194="","",SUMIFS('Collections'!$I$2:$I$201,'Collections'!$B$2:$B$201,B194))</f>
        <v/>
      </c>
    </row>
    <row r="195" spans="1:11" x14ac:dyDescent="0.25">
      <c r="A195" s="11"/>
      <c r="E195" s="12"/>
      <c r="F195" s="13"/>
      <c r="G195" s="13"/>
      <c r="H195" s="12"/>
      <c r="I195" s="14" t="str">
        <f>IF($A195="","",(F195-G195))</f>
        <v/>
      </c>
      <c r="J195" s="14" t="str">
        <f>IF($A195="","",IFERROR(ROUND((F195/E195),2),0))</f>
        <v/>
      </c>
      <c r="K195" s="14" t="str">
        <f>IF($A195="","",SUMIFS('Collections'!$I$2:$I$201,'Collections'!$B$2:$B$201,B195))</f>
        <v/>
      </c>
    </row>
    <row r="196" spans="1:11" x14ac:dyDescent="0.25">
      <c r="A196" s="11"/>
      <c r="E196" s="12"/>
      <c r="F196" s="13"/>
      <c r="G196" s="13"/>
      <c r="H196" s="12"/>
      <c r="I196" s="14" t="str">
        <f>IF($A196="","",(F196-G196))</f>
        <v/>
      </c>
      <c r="J196" s="14" t="str">
        <f>IF($A196="","",IFERROR(ROUND((F196/E196),2),0))</f>
        <v/>
      </c>
      <c r="K196" s="14" t="str">
        <f>IF($A196="","",SUMIFS('Collections'!$I$2:$I$201,'Collections'!$B$2:$B$201,B196))</f>
        <v/>
      </c>
    </row>
    <row r="197" spans="1:11" x14ac:dyDescent="0.25">
      <c r="A197" s="11"/>
      <c r="E197" s="12"/>
      <c r="F197" s="13"/>
      <c r="G197" s="13"/>
      <c r="H197" s="12"/>
      <c r="I197" s="14" t="str">
        <f>IF($A197="","",(F197-G197))</f>
        <v/>
      </c>
      <c r="J197" s="14" t="str">
        <f>IF($A197="","",IFERROR(ROUND((F197/E197),2),0))</f>
        <v/>
      </c>
      <c r="K197" s="14" t="str">
        <f>IF($A197="","",SUMIFS('Collections'!$I$2:$I$201,'Collections'!$B$2:$B$201,B197))</f>
        <v/>
      </c>
    </row>
    <row r="198" spans="1:11" x14ac:dyDescent="0.25">
      <c r="A198" s="11"/>
      <c r="E198" s="12"/>
      <c r="F198" s="13"/>
      <c r="G198" s="13"/>
      <c r="H198" s="12"/>
      <c r="I198" s="14" t="str">
        <f>IF($A198="","",(F198-G198))</f>
        <v/>
      </c>
      <c r="J198" s="14" t="str">
        <f>IF($A198="","",IFERROR(ROUND((F198/E198),2),0))</f>
        <v/>
      </c>
      <c r="K198" s="14" t="str">
        <f>IF($A198="","",SUMIFS('Collections'!$I$2:$I$201,'Collections'!$B$2:$B$201,B198))</f>
        <v/>
      </c>
    </row>
    <row r="199" spans="1:11" x14ac:dyDescent="0.25">
      <c r="A199" s="11"/>
      <c r="E199" s="12"/>
      <c r="F199" s="13"/>
      <c r="G199" s="13"/>
      <c r="H199" s="12"/>
      <c r="I199" s="14" t="str">
        <f>IF($A199="","",(F199-G199))</f>
        <v/>
      </c>
      <c r="J199" s="14" t="str">
        <f>IF($A199="","",IFERROR(ROUND((F199/E199),2),0))</f>
        <v/>
      </c>
      <c r="K199" s="14" t="str">
        <f>IF($A199="","",SUMIFS('Collections'!$I$2:$I$201,'Collections'!$B$2:$B$201,B199))</f>
        <v/>
      </c>
    </row>
    <row r="200" spans="1:11" x14ac:dyDescent="0.25">
      <c r="A200" s="11"/>
      <c r="E200" s="12"/>
      <c r="F200" s="13"/>
      <c r="G200" s="13"/>
      <c r="H200" s="12"/>
      <c r="I200" s="14" t="str">
        <f>IF($A200="","",(F200-G200))</f>
        <v/>
      </c>
      <c r="J200" s="14" t="str">
        <f>IF($A200="","",IFERROR(ROUND((F200/E200),2),0))</f>
        <v/>
      </c>
      <c r="K200" s="14" t="str">
        <f>IF($A200="","",SUMIFS('Collections'!$I$2:$I$201,'Collections'!$B$2:$B$201,B200))</f>
        <v/>
      </c>
    </row>
    <row r="201" spans="1:11" x14ac:dyDescent="0.25">
      <c r="A201" s="11"/>
      <c r="E201" s="12"/>
      <c r="F201" s="13"/>
      <c r="G201" s="13"/>
      <c r="H201" s="12"/>
      <c r="I201" s="14" t="str">
        <f>IF($A201="","",(F201-G201))</f>
        <v/>
      </c>
      <c r="J201" s="14" t="str">
        <f>IF($A201="","",IFERROR(ROUND((F201/E201),2),0))</f>
        <v/>
      </c>
      <c r="K201" s="14" t="str">
        <f>IF($A201="","",SUMIFS('Collections'!$I$2:$I$201,'Collections'!$B$2:$B$201,B201))</f>
        <v/>
      </c>
    </row>
  </sheetData>
  <autoFilter ref="A1:K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Video, Redemption, Pinball, Crane / merchandiser, Sports" sqref="C2:C201">
      <formula1>"Video,Redemption,Pinball,Crane / merchandiser,Sports"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18</v>
      </c>
      <c r="B3" s="18">
        <f>SUM('Collections'!$F$2:$F$201)</f>
        <v>4290</v>
      </c>
    </row>
    <row r="4" spans="1:2" x14ac:dyDescent="0.25">
      <c r="A4" t="s">
        <v>40</v>
      </c>
      <c r="B4" s="18">
        <f>SUM('Collections'!$I$2:$I$201)</f>
        <v>3280</v>
      </c>
    </row>
    <row r="5" spans="1:3" x14ac:dyDescent="0.25">
      <c r="A5" t="s">
        <v>41</v>
      </c>
      <c r="B5" s="19">
        <f>IFERROR((SUM('Collections'!$G$2:$G$201)/SUMIFS('Collections'!$F$2:$F$201,'Collections'!$C$2:$C$201,"Redemption")),0)</f>
        <v>0.39453125</v>
      </c>
      <c r="C5" s="20" t="s">
        <v>42</v>
      </c>
    </row>
    <row r="6" spans="1:3" x14ac:dyDescent="0.25">
      <c r="A6" s="16" t="s">
        <v>43</v>
      </c>
      <c r="B6" s="17"/>
      <c r="C6" s="17"/>
    </row>
    <row r="7" spans="1:2" x14ac:dyDescent="0.25">
      <c r="A7" t="s">
        <v>20</v>
      </c>
      <c r="B7" s="21">
        <f>SUM('Collections'!$H$2:$H$201)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Collections</vt:lpstr>
      <vt:lpstr>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