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lacem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<sst xmlns="http://schemas.openxmlformats.org/spreadsheetml/2006/main" count="55" uniqueCount="52">
  <si>
    <t>Apartment Locator Commission Tracker</t>
  </si>
  <si>
    <t>A free commission tracker for apartment locators: track placements by property with invoiced vs. paid and aging in Google Sheets or Excel.</t>
  </si>
  <si>
    <t>Quick start</t>
  </si>
  <si>
    <t>Open the Placements tab and replace the sample rows with your own — one row per entry. Formulas fill in automatically for new rows.</t>
  </si>
  <si>
    <t>Invoice the property after move-in with a copy of the lease guest card; commission is usually a share of one month's rent.</t>
  </si>
  <si>
    <t>Days outstanding turns amber after 30 days and red after 45: time to call the property manager.</t>
  </si>
  <si>
    <t>Mark Status as "Paid" when money arrives; the Summary tab splits monthly rent into collected and outstanding.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</si>
  <si>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</si>
  <si>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</si>
  <si>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</si>
  <si>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</si>
  <si>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</si>
  <si>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</si>
  <si>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</si>
  <si>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Move-in date</t>
  </si>
  <si>
    <t>Client</t>
  </si>
  <si>
    <t>Property</t>
  </si>
  <si>
    <t>Monthly rent</t>
  </si>
  <si>
    <t>Commission %</t>
  </si>
  <si>
    <t>Invoiced</t>
  </si>
  <si>
    <t>Paid amount</t>
  </si>
  <si>
    <t>Status</t>
  </si>
  <si>
    <t>Commission</t>
  </si>
  <si>
    <t>Days outstanding</t>
  </si>
  <si>
    <t>J. Alvarez</t>
  </si>
  <si>
    <t>The Grove at Midtown</t>
  </si>
  <si>
    <t>Paid</t>
  </si>
  <si>
    <t>K. Brooks</t>
  </si>
  <si>
    <t>Riverside Lofts</t>
  </si>
  <si>
    <t>S. Patel</t>
  </si>
  <si>
    <t>Parkview Apartments</t>
  </si>
  <si>
    <t>Disputed</t>
  </si>
  <si>
    <t>M. Lee</t>
  </si>
  <si>
    <t>Elm Street Flats</t>
  </si>
  <si>
    <t>T. Ward</t>
  </si>
  <si>
    <t>Pending move-in</t>
  </si>
  <si>
    <t>Item</t>
  </si>
  <si>
    <t>Value</t>
  </si>
  <si>
    <t>Notes</t>
  </si>
  <si>
    <t>Overview</t>
  </si>
  <si>
    <t>Entries</t>
  </si>
  <si>
    <t>By status</t>
  </si>
  <si>
    <t>Status: Pending move-in</t>
  </si>
  <si>
    <t>Status: Invoiced</t>
  </si>
  <si>
    <t>Status: Paid</t>
  </si>
  <si>
    <t>Status: Disputed</t>
  </si>
  <si>
    <t>Totals</t>
  </si>
  <si>
    <t>Total monthly rent</t>
  </si>
  <si>
    <t>Total paid amount</t>
  </si>
  <si>
    <t>Total commission</t>
  </si>
  <si>
    <t>Collected</t>
  </si>
  <si>
    <t>Outstanding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</si>
</sst>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3" width="24" customWidth="1"/>
    <col min="4" max="5" width="15" customWidth="1"/>
    <col min="6" max="7" width="14" customWidth="1"/>
    <col min="8" max="8" width="16" customWidth="1"/>
    <col min="9" max="9" width="14" customWidth="1"/>
    <col min="10" max="10" width="19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46258</v>
      </c>
      <c r="B2" t="s">
        <v>24</v>
      </c>
      <c r="C2" t="s">
        <v>25</v>
      </c>
      <c r="D2" s="12">
        <v>1650</v>
      </c>
      <c r="E2" s="13">
        <v>0.5</v>
      </c>
      <c r="F2" s="11">
        <v>46260</v>
      </c>
      <c r="G2" s="12">
        <v>825</v>
      </c>
      <c r="H2" t="s">
        <v>26</v>
      </c>
      <c r="I2" s="14">
        <f>IF($A2="","",ROUND((D2*E2),0))</f>
        <v>825</v>
      </c>
      <c r="J2" s="15" t="str">
        <f>IF($A2="","",IF(OR((H2="Paid"),(H2="Pending move-in")),"",(TODAY()-F2)))</f>
        <v/>
      </c>
    </row>
    <row r="3" spans="1:10" x14ac:dyDescent="0.25">
      <c r="A3" s="11">
        <v>46273</v>
      </c>
      <c r="B3" t="s">
        <v>27</v>
      </c>
      <c r="C3" t="s">
        <v>28</v>
      </c>
      <c r="D3" s="12">
        <v>1420</v>
      </c>
      <c r="E3" s="13">
        <v>0.5</v>
      </c>
      <c r="F3" s="11">
        <v>46275</v>
      </c>
      <c r="G3" s="12">
        <v>0</v>
      </c>
      <c r="H3" t="s">
        <v>19</v>
      </c>
      <c r="I3" s="14">
        <f>IF($A3="","",ROUND((D3*E3),0))</f>
        <v>710</v>
      </c>
      <c r="J3" s="15">
        <f>IF($A3="","",IF(OR((H3="Paid"),(H3="Pending move-in")),"",(TODAY()-F3)))</f>
        <v>32</v>
      </c>
    </row>
    <row r="4" spans="1:10" x14ac:dyDescent="0.25">
      <c r="A4" s="11">
        <v>46248</v>
      </c>
      <c r="B4" t="s">
        <v>29</v>
      </c>
      <c r="C4" t="s">
        <v>30</v>
      </c>
      <c r="D4" s="12">
        <v>1890</v>
      </c>
      <c r="E4" s="13">
        <v>0.75</v>
      </c>
      <c r="F4" s="11">
        <v>46253</v>
      </c>
      <c r="G4" s="12">
        <v>0</v>
      </c>
      <c r="H4" t="s">
        <v>31</v>
      </c>
      <c r="I4" s="14">
        <f>IF($A4="","",ROUND((D4*E4),0))</f>
        <v>1418</v>
      </c>
      <c r="J4" s="15">
        <f>IF($A4="","",IF(OR((H4="Paid"),(H4="Pending move-in")),"",(TODAY()-F4)))</f>
        <v>54</v>
      </c>
    </row>
    <row r="5" spans="1:10" x14ac:dyDescent="0.25">
      <c r="A5" s="11">
        <v>46296</v>
      </c>
      <c r="B5" t="s">
        <v>32</v>
      </c>
      <c r="C5" t="s">
        <v>33</v>
      </c>
      <c r="D5" s="12">
        <v>1280</v>
      </c>
      <c r="E5" s="13">
        <v>0.5</v>
      </c>
      <c r="F5" s="11">
        <v>46298</v>
      </c>
      <c r="G5" s="12">
        <v>0</v>
      </c>
      <c r="H5" t="s">
        <v>19</v>
      </c>
      <c r="I5" s="14">
        <f>IF($A5="","",ROUND((D5*E5),0))</f>
        <v>640</v>
      </c>
      <c r="J5" s="15">
        <f>IF($A5="","",IF(OR((H5="Paid"),(H5="Pending move-in")),"",(TODAY()-F5)))</f>
        <v>9</v>
      </c>
    </row>
    <row r="6" spans="1:10" x14ac:dyDescent="0.25">
      <c r="A6" s="11">
        <v>46313</v>
      </c>
      <c r="B6" t="s">
        <v>34</v>
      </c>
      <c r="C6" t="s">
        <v>25</v>
      </c>
      <c r="D6" s="12">
        <v>1590</v>
      </c>
      <c r="E6" s="13">
        <v>0.5</v>
      </c>
      <c r="F6" s="11">
        <v>46314</v>
      </c>
      <c r="G6" s="12">
        <v>0</v>
      </c>
      <c r="H6" t="s">
        <v>35</v>
      </c>
      <c r="I6" s="14">
        <f>IF($A6="","",ROUND((D6*E6),0))</f>
        <v>795</v>
      </c>
      <c r="J6" s="15" t="str">
        <f>IF($A6="","",IF(OR((H6="Paid"),(H6="Pending move-in")),"",(TODAY()-F6)))</f>
        <v/>
      </c>
    </row>
    <row r="7" spans="1:10" x14ac:dyDescent="0.25">
      <c r="A7" s="11"/>
      <c r="D7" s="12"/>
      <c r="E7" s="13"/>
      <c r="F7" s="11"/>
      <c r="G7" s="12"/>
      <c r="I7" s="14" t="str">
        <f>IF($A7="","",ROUND((D7*E7),0))</f>
        <v/>
      </c>
      <c r="J7" s="15" t="str">
        <f>IF($A7="","",IF(OR((H7="Paid"),(H7="Pending move-in")),"",(TODAY()-F7)))</f>
        <v/>
      </c>
    </row>
    <row r="8" spans="1:10" x14ac:dyDescent="0.25">
      <c r="A8" s="11"/>
      <c r="D8" s="12"/>
      <c r="E8" s="13"/>
      <c r="F8" s="11"/>
      <c r="G8" s="12"/>
      <c r="I8" s="14" t="str">
        <f>IF($A8="","",ROUND((D8*E8),0))</f>
        <v/>
      </c>
      <c r="J8" s="15" t="str">
        <f>IF($A8="","",IF(OR((H8="Paid"),(H8="Pending move-in")),"",(TODAY()-F8)))</f>
        <v/>
      </c>
    </row>
    <row r="9" spans="1:10" x14ac:dyDescent="0.25">
      <c r="A9" s="11"/>
      <c r="D9" s="12"/>
      <c r="E9" s="13"/>
      <c r="F9" s="11"/>
      <c r="G9" s="12"/>
      <c r="I9" s="14" t="str">
        <f>IF($A9="","",ROUND((D9*E9),0))</f>
        <v/>
      </c>
      <c r="J9" s="15" t="str">
        <f>IF($A9="","",IF(OR((H9="Paid"),(H9="Pending move-in")),"",(TODAY()-F9)))</f>
        <v/>
      </c>
    </row>
    <row r="10" spans="1:10" x14ac:dyDescent="0.25">
      <c r="A10" s="11"/>
      <c r="D10" s="12"/>
      <c r="E10" s="13"/>
      <c r="F10" s="11"/>
      <c r="G10" s="12"/>
      <c r="I10" s="14" t="str">
        <f>IF($A10="","",ROUND((D10*E10),0))</f>
        <v/>
      </c>
      <c r="J10" s="15" t="str">
        <f>IF($A10="","",IF(OR((H10="Paid"),(H10="Pending move-in")),"",(TODAY()-F10)))</f>
        <v/>
      </c>
    </row>
    <row r="11" spans="1:10" x14ac:dyDescent="0.25">
      <c r="A11" s="11"/>
      <c r="D11" s="12"/>
      <c r="E11" s="13"/>
      <c r="F11" s="11"/>
      <c r="G11" s="12"/>
      <c r="I11" s="14" t="str">
        <f>IF($A11="","",ROUND((D11*E11),0))</f>
        <v/>
      </c>
      <c r="J11" s="15" t="str">
        <f>IF($A11="","",IF(OR((H11="Paid"),(H11="Pending move-in")),"",(TODAY()-F11)))</f>
        <v/>
      </c>
    </row>
    <row r="12" spans="1:10" x14ac:dyDescent="0.25">
      <c r="A12" s="11"/>
      <c r="D12" s="12"/>
      <c r="E12" s="13"/>
      <c r="F12" s="11"/>
      <c r="G12" s="12"/>
      <c r="I12" s="14" t="str">
        <f>IF($A12="","",ROUND((D12*E12),0))</f>
        <v/>
      </c>
      <c r="J12" s="15" t="str">
        <f>IF($A12="","",IF(OR((H12="Paid"),(H12="Pending move-in")),"",(TODAY()-F12)))</f>
        <v/>
      </c>
    </row>
    <row r="13" spans="1:10" x14ac:dyDescent="0.25">
      <c r="A13" s="11"/>
      <c r="D13" s="12"/>
      <c r="E13" s="13"/>
      <c r="F13" s="11"/>
      <c r="G13" s="12"/>
      <c r="I13" s="14" t="str">
        <f>IF($A13="","",ROUND((D13*E13),0))</f>
        <v/>
      </c>
      <c r="J13" s="15" t="str">
        <f>IF($A13="","",IF(OR((H13="Paid"),(H13="Pending move-in")),"",(TODAY()-F13)))</f>
        <v/>
      </c>
    </row>
    <row r="14" spans="1:10" x14ac:dyDescent="0.25">
      <c r="A14" s="11"/>
      <c r="D14" s="12"/>
      <c r="E14" s="13"/>
      <c r="F14" s="11"/>
      <c r="G14" s="12"/>
      <c r="I14" s="14" t="str">
        <f>IF($A14="","",ROUND((D14*E14),0))</f>
        <v/>
      </c>
      <c r="J14" s="15" t="str">
        <f>IF($A14="","",IF(OR((H14="Paid"),(H14="Pending move-in")),"",(TODAY()-F14)))</f>
        <v/>
      </c>
    </row>
    <row r="15" spans="1:10" x14ac:dyDescent="0.25">
      <c r="A15" s="11"/>
      <c r="D15" s="12"/>
      <c r="E15" s="13"/>
      <c r="F15" s="11"/>
      <c r="G15" s="12"/>
      <c r="I15" s="14" t="str">
        <f>IF($A15="","",ROUND((D15*E15),0))</f>
        <v/>
      </c>
      <c r="J15" s="15" t="str">
        <f>IF($A15="","",IF(OR((H15="Paid"),(H15="Pending move-in")),"",(TODAY()-F15)))</f>
        <v/>
      </c>
    </row>
    <row r="16" spans="1:10" x14ac:dyDescent="0.25">
      <c r="A16" s="11"/>
      <c r="D16" s="12"/>
      <c r="E16" s="13"/>
      <c r="F16" s="11"/>
      <c r="G16" s="12"/>
      <c r="I16" s="14" t="str">
        <f>IF($A16="","",ROUND((D16*E16),0))</f>
        <v/>
      </c>
      <c r="J16" s="15" t="str">
        <f>IF($A16="","",IF(OR((H16="Paid"),(H16="Pending move-in")),"",(TODAY()-F16)))</f>
        <v/>
      </c>
    </row>
    <row r="17" spans="1:10" x14ac:dyDescent="0.25">
      <c r="A17" s="11"/>
      <c r="D17" s="12"/>
      <c r="E17" s="13"/>
      <c r="F17" s="11"/>
      <c r="G17" s="12"/>
      <c r="I17" s="14" t="str">
        <f>IF($A17="","",ROUND((D17*E17),0))</f>
        <v/>
      </c>
      <c r="J17" s="15" t="str">
        <f>IF($A17="","",IF(OR((H17="Paid"),(H17="Pending move-in")),"",(TODAY()-F17)))</f>
        <v/>
      </c>
    </row>
    <row r="18" spans="1:10" x14ac:dyDescent="0.25">
      <c r="A18" s="11"/>
      <c r="D18" s="12"/>
      <c r="E18" s="13"/>
      <c r="F18" s="11"/>
      <c r="G18" s="12"/>
      <c r="I18" s="14" t="str">
        <f>IF($A18="","",ROUND((D18*E18),0))</f>
        <v/>
      </c>
      <c r="J18" s="15" t="str">
        <f>IF($A18="","",IF(OR((H18="Paid"),(H18="Pending move-in")),"",(TODAY()-F18)))</f>
        <v/>
      </c>
    </row>
    <row r="19" spans="1:10" x14ac:dyDescent="0.25">
      <c r="A19" s="11"/>
      <c r="D19" s="12"/>
      <c r="E19" s="13"/>
      <c r="F19" s="11"/>
      <c r="G19" s="12"/>
      <c r="I19" s="14" t="str">
        <f>IF($A19="","",ROUND((D19*E19),0))</f>
        <v/>
      </c>
      <c r="J19" s="15" t="str">
        <f>IF($A19="","",IF(OR((H19="Paid"),(H19="Pending move-in")),"",(TODAY()-F19)))</f>
        <v/>
      </c>
    </row>
    <row r="20" spans="1:10" x14ac:dyDescent="0.25">
      <c r="A20" s="11"/>
      <c r="D20" s="12"/>
      <c r="E20" s="13"/>
      <c r="F20" s="11"/>
      <c r="G20" s="12"/>
      <c r="I20" s="14" t="str">
        <f>IF($A20="","",ROUND((D20*E20),0))</f>
        <v/>
      </c>
      <c r="J20" s="15" t="str">
        <f>IF($A20="","",IF(OR((H20="Paid"),(H20="Pending move-in")),"",(TODAY()-F20)))</f>
        <v/>
      </c>
    </row>
    <row r="21" spans="1:10" x14ac:dyDescent="0.25">
      <c r="A21" s="11"/>
      <c r="D21" s="12"/>
      <c r="E21" s="13"/>
      <c r="F21" s="11"/>
      <c r="G21" s="12"/>
      <c r="I21" s="14" t="str">
        <f>IF($A21="","",ROUND((D21*E21),0))</f>
        <v/>
      </c>
      <c r="J21" s="15" t="str">
        <f>IF($A21="","",IF(OR((H21="Paid"),(H21="Pending move-in")),"",(TODAY()-F21)))</f>
        <v/>
      </c>
    </row>
    <row r="22" spans="1:10" x14ac:dyDescent="0.25">
      <c r="A22" s="11"/>
      <c r="D22" s="12"/>
      <c r="E22" s="13"/>
      <c r="F22" s="11"/>
      <c r="G22" s="12"/>
      <c r="I22" s="14" t="str">
        <f>IF($A22="","",ROUND((D22*E22),0))</f>
        <v/>
      </c>
      <c r="J22" s="15" t="str">
        <f>IF($A22="","",IF(OR((H22="Paid"),(H22="Pending move-in")),"",(TODAY()-F22)))</f>
        <v/>
      </c>
    </row>
    <row r="23" spans="1:10" x14ac:dyDescent="0.25">
      <c r="A23" s="11"/>
      <c r="D23" s="12"/>
      <c r="E23" s="13"/>
      <c r="F23" s="11"/>
      <c r="G23" s="12"/>
      <c r="I23" s="14" t="str">
        <f>IF($A23="","",ROUND((D23*E23),0))</f>
        <v/>
      </c>
      <c r="J23" s="15" t="str">
        <f>IF($A23="","",IF(OR((H23="Paid"),(H23="Pending move-in")),"",(TODAY()-F23)))</f>
        <v/>
      </c>
    </row>
    <row r="24" spans="1:10" x14ac:dyDescent="0.25">
      <c r="A24" s="11"/>
      <c r="D24" s="12"/>
      <c r="E24" s="13"/>
      <c r="F24" s="11"/>
      <c r="G24" s="12"/>
      <c r="I24" s="14" t="str">
        <f>IF($A24="","",ROUND((D24*E24),0))</f>
        <v/>
      </c>
      <c r="J24" s="15" t="str">
        <f>IF($A24="","",IF(OR((H24="Paid"),(H24="Pending move-in")),"",(TODAY()-F24)))</f>
        <v/>
      </c>
    </row>
    <row r="25" spans="1:10" x14ac:dyDescent="0.25">
      <c r="A25" s="11"/>
      <c r="D25" s="12"/>
      <c r="E25" s="13"/>
      <c r="F25" s="11"/>
      <c r="G25" s="12"/>
      <c r="I25" s="14" t="str">
        <f>IF($A25="","",ROUND((D25*E25),0))</f>
        <v/>
      </c>
      <c r="J25" s="15" t="str">
        <f>IF($A25="","",IF(OR((H25="Paid"),(H25="Pending move-in")),"",(TODAY()-F25)))</f>
        <v/>
      </c>
    </row>
    <row r="26" spans="1:10" x14ac:dyDescent="0.25">
      <c r="A26" s="11"/>
      <c r="D26" s="12"/>
      <c r="E26" s="13"/>
      <c r="F26" s="11"/>
      <c r="G26" s="12"/>
      <c r="I26" s="14" t="str">
        <f>IF($A26="","",ROUND((D26*E26),0))</f>
        <v/>
      </c>
      <c r="J26" s="15" t="str">
        <f>IF($A26="","",IF(OR((H26="Paid"),(H26="Pending move-in")),"",(TODAY()-F26)))</f>
        <v/>
      </c>
    </row>
    <row r="27" spans="1:10" x14ac:dyDescent="0.25">
      <c r="A27" s="11"/>
      <c r="D27" s="12"/>
      <c r="E27" s="13"/>
      <c r="F27" s="11"/>
      <c r="G27" s="12"/>
      <c r="I27" s="14" t="str">
        <f>IF($A27="","",ROUND((D27*E27),0))</f>
        <v/>
      </c>
      <c r="J27" s="15" t="str">
        <f>IF($A27="","",IF(OR((H27="Paid"),(H27="Pending move-in")),"",(TODAY()-F27)))</f>
        <v/>
      </c>
    </row>
    <row r="28" spans="1:10" x14ac:dyDescent="0.25">
      <c r="A28" s="11"/>
      <c r="D28" s="12"/>
      <c r="E28" s="13"/>
      <c r="F28" s="11"/>
      <c r="G28" s="12"/>
      <c r="I28" s="14" t="str">
        <f>IF($A28="","",ROUND((D28*E28),0))</f>
        <v/>
      </c>
      <c r="J28" s="15" t="str">
        <f>IF($A28="","",IF(OR((H28="Paid"),(H28="Pending move-in")),"",(TODAY()-F28)))</f>
        <v/>
      </c>
    </row>
    <row r="29" spans="1:10" x14ac:dyDescent="0.25">
      <c r="A29" s="11"/>
      <c r="D29" s="12"/>
      <c r="E29" s="13"/>
      <c r="F29" s="11"/>
      <c r="G29" s="12"/>
      <c r="I29" s="14" t="str">
        <f>IF($A29="","",ROUND((D29*E29),0))</f>
        <v/>
      </c>
      <c r="J29" s="15" t="str">
        <f>IF($A29="","",IF(OR((H29="Paid"),(H29="Pending move-in")),"",(TODAY()-F29)))</f>
        <v/>
      </c>
    </row>
    <row r="30" spans="1:10" x14ac:dyDescent="0.25">
      <c r="A30" s="11"/>
      <c r="D30" s="12"/>
      <c r="E30" s="13"/>
      <c r="F30" s="11"/>
      <c r="G30" s="12"/>
      <c r="I30" s="14" t="str">
        <f>IF($A30="","",ROUND((D30*E30),0))</f>
        <v/>
      </c>
      <c r="J30" s="15" t="str">
        <f>IF($A30="","",IF(OR((H30="Paid"),(H30="Pending move-in")),"",(TODAY()-F30)))</f>
        <v/>
      </c>
    </row>
    <row r="31" spans="1:10" x14ac:dyDescent="0.25">
      <c r="A31" s="11"/>
      <c r="D31" s="12"/>
      <c r="E31" s="13"/>
      <c r="F31" s="11"/>
      <c r="G31" s="12"/>
      <c r="I31" s="14" t="str">
        <f>IF($A31="","",ROUND((D31*E31),0))</f>
        <v/>
      </c>
      <c r="J31" s="15" t="str">
        <f>IF($A31="","",IF(OR((H31="Paid"),(H31="Pending move-in")),"",(TODAY()-F31)))</f>
        <v/>
      </c>
    </row>
    <row r="32" spans="1:10" x14ac:dyDescent="0.25">
      <c r="A32" s="11"/>
      <c r="D32" s="12"/>
      <c r="E32" s="13"/>
      <c r="F32" s="11"/>
      <c r="G32" s="12"/>
      <c r="I32" s="14" t="str">
        <f>IF($A32="","",ROUND((D32*E32),0))</f>
        <v/>
      </c>
      <c r="J32" s="15" t="str">
        <f>IF($A32="","",IF(OR((H32="Paid"),(H32="Pending move-in")),"",(TODAY()-F32)))</f>
        <v/>
      </c>
    </row>
    <row r="33" spans="1:10" x14ac:dyDescent="0.25">
      <c r="A33" s="11"/>
      <c r="D33" s="12"/>
      <c r="E33" s="13"/>
      <c r="F33" s="11"/>
      <c r="G33" s="12"/>
      <c r="I33" s="14" t="str">
        <f>IF($A33="","",ROUND((D33*E33),0))</f>
        <v/>
      </c>
      <c r="J33" s="15" t="str">
        <f>IF($A33="","",IF(OR((H33="Paid"),(H33="Pending move-in")),"",(TODAY()-F33)))</f>
        <v/>
      </c>
    </row>
    <row r="34" spans="1:10" x14ac:dyDescent="0.25">
      <c r="A34" s="11"/>
      <c r="D34" s="12"/>
      <c r="E34" s="13"/>
      <c r="F34" s="11"/>
      <c r="G34" s="12"/>
      <c r="I34" s="14" t="str">
        <f>IF($A34="","",ROUND((D34*E34),0))</f>
        <v/>
      </c>
      <c r="J34" s="15" t="str">
        <f>IF($A34="","",IF(OR((H34="Paid"),(H34="Pending move-in")),"",(TODAY()-F34)))</f>
        <v/>
      </c>
    </row>
    <row r="35" spans="1:10" x14ac:dyDescent="0.25">
      <c r="A35" s="11"/>
      <c r="D35" s="12"/>
      <c r="E35" s="13"/>
      <c r="F35" s="11"/>
      <c r="G35" s="12"/>
      <c r="I35" s="14" t="str">
        <f>IF($A35="","",ROUND((D35*E35),0))</f>
        <v/>
      </c>
      <c r="J35" s="15" t="str">
        <f>IF($A35="","",IF(OR((H35="Paid"),(H35="Pending move-in")),"",(TODAY()-F35)))</f>
        <v/>
      </c>
    </row>
    <row r="36" spans="1:10" x14ac:dyDescent="0.25">
      <c r="A36" s="11"/>
      <c r="D36" s="12"/>
      <c r="E36" s="13"/>
      <c r="F36" s="11"/>
      <c r="G36" s="12"/>
      <c r="I36" s="14" t="str">
        <f>IF($A36="","",ROUND((D36*E36),0))</f>
        <v/>
      </c>
      <c r="J36" s="15" t="str">
        <f>IF($A36="","",IF(OR((H36="Paid"),(H36="Pending move-in")),"",(TODAY()-F36)))</f>
        <v/>
      </c>
    </row>
    <row r="37" spans="1:10" x14ac:dyDescent="0.25">
      <c r="A37" s="11"/>
      <c r="D37" s="12"/>
      <c r="E37" s="13"/>
      <c r="F37" s="11"/>
      <c r="G37" s="12"/>
      <c r="I37" s="14" t="str">
        <f>IF($A37="","",ROUND((D37*E37),0))</f>
        <v/>
      </c>
      <c r="J37" s="15" t="str">
        <f>IF($A37="","",IF(OR((H37="Paid"),(H37="Pending move-in")),"",(TODAY()-F37)))</f>
        <v/>
      </c>
    </row>
    <row r="38" spans="1:10" x14ac:dyDescent="0.25">
      <c r="A38" s="11"/>
      <c r="D38" s="12"/>
      <c r="E38" s="13"/>
      <c r="F38" s="11"/>
      <c r="G38" s="12"/>
      <c r="I38" s="14" t="str">
        <f>IF($A38="","",ROUND((D38*E38),0))</f>
        <v/>
      </c>
      <c r="J38" s="15" t="str">
        <f>IF($A38="","",IF(OR((H38="Paid"),(H38="Pending move-in")),"",(TODAY()-F38)))</f>
        <v/>
      </c>
    </row>
    <row r="39" spans="1:10" x14ac:dyDescent="0.25">
      <c r="A39" s="11"/>
      <c r="D39" s="12"/>
      <c r="E39" s="13"/>
      <c r="F39" s="11"/>
      <c r="G39" s="12"/>
      <c r="I39" s="14" t="str">
        <f>IF($A39="","",ROUND((D39*E39),0))</f>
        <v/>
      </c>
      <c r="J39" s="15" t="str">
        <f>IF($A39="","",IF(OR((H39="Paid"),(H39="Pending move-in")),"",(TODAY()-F39)))</f>
        <v/>
      </c>
    </row>
    <row r="40" spans="1:10" x14ac:dyDescent="0.25">
      <c r="A40" s="11"/>
      <c r="D40" s="12"/>
      <c r="E40" s="13"/>
      <c r="F40" s="11"/>
      <c r="G40" s="12"/>
      <c r="I40" s="14" t="str">
        <f>IF($A40="","",ROUND((D40*E40),0))</f>
        <v/>
      </c>
      <c r="J40" s="15" t="str">
        <f>IF($A40="","",IF(OR((H40="Paid"),(H40="Pending move-in")),"",(TODAY()-F40)))</f>
        <v/>
      </c>
    </row>
    <row r="41" spans="1:10" x14ac:dyDescent="0.25">
      <c r="A41" s="11"/>
      <c r="D41" s="12"/>
      <c r="E41" s="13"/>
      <c r="F41" s="11"/>
      <c r="G41" s="12"/>
      <c r="I41" s="14" t="str">
        <f>IF($A41="","",ROUND((D41*E41),0))</f>
        <v/>
      </c>
      <c r="J41" s="15" t="str">
        <f>IF($A41="","",IF(OR((H41="Paid"),(H41="Pending move-in")),"",(TODAY()-F41)))</f>
        <v/>
      </c>
    </row>
    <row r="42" spans="1:10" x14ac:dyDescent="0.25">
      <c r="A42" s="11"/>
      <c r="D42" s="12"/>
      <c r="E42" s="13"/>
      <c r="F42" s="11"/>
      <c r="G42" s="12"/>
      <c r="I42" s="14" t="str">
        <f>IF($A42="","",ROUND((D42*E42),0))</f>
        <v/>
      </c>
      <c r="J42" s="15" t="str">
        <f>IF($A42="","",IF(OR((H42="Paid"),(H42="Pending move-in")),"",(TODAY()-F42)))</f>
        <v/>
      </c>
    </row>
    <row r="43" spans="1:10" x14ac:dyDescent="0.25">
      <c r="A43" s="11"/>
      <c r="D43" s="12"/>
      <c r="E43" s="13"/>
      <c r="F43" s="11"/>
      <c r="G43" s="12"/>
      <c r="I43" s="14" t="str">
        <f>IF($A43="","",ROUND((D43*E43),0))</f>
        <v/>
      </c>
      <c r="J43" s="15" t="str">
        <f>IF($A43="","",IF(OR((H43="Paid"),(H43="Pending move-in")),"",(TODAY()-F43)))</f>
        <v/>
      </c>
    </row>
    <row r="44" spans="1:10" x14ac:dyDescent="0.25">
      <c r="A44" s="11"/>
      <c r="D44" s="12"/>
      <c r="E44" s="13"/>
      <c r="F44" s="11"/>
      <c r="G44" s="12"/>
      <c r="I44" s="14" t="str">
        <f>IF($A44="","",ROUND((D44*E44),0))</f>
        <v/>
      </c>
      <c r="J44" s="15" t="str">
        <f>IF($A44="","",IF(OR((H44="Paid"),(H44="Pending move-in")),"",(TODAY()-F44)))</f>
        <v/>
      </c>
    </row>
    <row r="45" spans="1:10" x14ac:dyDescent="0.25">
      <c r="A45" s="11"/>
      <c r="D45" s="12"/>
      <c r="E45" s="13"/>
      <c r="F45" s="11"/>
      <c r="G45" s="12"/>
      <c r="I45" s="14" t="str">
        <f>IF($A45="","",ROUND((D45*E45),0))</f>
        <v/>
      </c>
      <c r="J45" s="15" t="str">
        <f>IF($A45="","",IF(OR((H45="Paid"),(H45="Pending move-in")),"",(TODAY()-F45)))</f>
        <v/>
      </c>
    </row>
    <row r="46" spans="1:10" x14ac:dyDescent="0.25">
      <c r="A46" s="11"/>
      <c r="D46" s="12"/>
      <c r="E46" s="13"/>
      <c r="F46" s="11"/>
      <c r="G46" s="12"/>
      <c r="I46" s="14" t="str">
        <f>IF($A46="","",ROUND((D46*E46),0))</f>
        <v/>
      </c>
      <c r="J46" s="15" t="str">
        <f>IF($A46="","",IF(OR((H46="Paid"),(H46="Pending move-in")),"",(TODAY()-F46)))</f>
        <v/>
      </c>
    </row>
    <row r="47" spans="1:10" x14ac:dyDescent="0.25">
      <c r="A47" s="11"/>
      <c r="D47" s="12"/>
      <c r="E47" s="13"/>
      <c r="F47" s="11"/>
      <c r="G47" s="12"/>
      <c r="I47" s="14" t="str">
        <f>IF($A47="","",ROUND((D47*E47),0))</f>
        <v/>
      </c>
      <c r="J47" s="15" t="str">
        <f>IF($A47="","",IF(OR((H47="Paid"),(H47="Pending move-in")),"",(TODAY()-F47)))</f>
        <v/>
      </c>
    </row>
    <row r="48" spans="1:10" x14ac:dyDescent="0.25">
      <c r="A48" s="11"/>
      <c r="D48" s="12"/>
      <c r="E48" s="13"/>
      <c r="F48" s="11"/>
      <c r="G48" s="12"/>
      <c r="I48" s="14" t="str">
        <f>IF($A48="","",ROUND((D48*E48),0))</f>
        <v/>
      </c>
      <c r="J48" s="15" t="str">
        <f>IF($A48="","",IF(OR((H48="Paid"),(H48="Pending move-in")),"",(TODAY()-F48)))</f>
        <v/>
      </c>
    </row>
    <row r="49" spans="1:10" x14ac:dyDescent="0.25">
      <c r="A49" s="11"/>
      <c r="D49" s="12"/>
      <c r="E49" s="13"/>
      <c r="F49" s="11"/>
      <c r="G49" s="12"/>
      <c r="I49" s="14" t="str">
        <f>IF($A49="","",ROUND((D49*E49),0))</f>
        <v/>
      </c>
      <c r="J49" s="15" t="str">
        <f>IF($A49="","",IF(OR((H49="Paid"),(H49="Pending move-in")),"",(TODAY()-F49)))</f>
        <v/>
      </c>
    </row>
    <row r="50" spans="1:10" x14ac:dyDescent="0.25">
      <c r="A50" s="11"/>
      <c r="D50" s="12"/>
      <c r="E50" s="13"/>
      <c r="F50" s="11"/>
      <c r="G50" s="12"/>
      <c r="I50" s="14" t="str">
        <f>IF($A50="","",ROUND((D50*E50),0))</f>
        <v/>
      </c>
      <c r="J50" s="15" t="str">
        <f>IF($A50="","",IF(OR((H50="Paid"),(H50="Pending move-in")),"",(TODAY()-F50)))</f>
        <v/>
      </c>
    </row>
    <row r="51" spans="1:10" x14ac:dyDescent="0.25">
      <c r="A51" s="11"/>
      <c r="D51" s="12"/>
      <c r="E51" s="13"/>
      <c r="F51" s="11"/>
      <c r="G51" s="12"/>
      <c r="I51" s="14" t="str">
        <f>IF($A51="","",ROUND((D51*E51),0))</f>
        <v/>
      </c>
      <c r="J51" s="15" t="str">
        <f>IF($A51="","",IF(OR((H51="Paid"),(H51="Pending move-in")),"",(TODAY()-F51)))</f>
        <v/>
      </c>
    </row>
    <row r="52" spans="1:10" x14ac:dyDescent="0.25">
      <c r="A52" s="11"/>
      <c r="D52" s="12"/>
      <c r="E52" s="13"/>
      <c r="F52" s="11"/>
      <c r="G52" s="12"/>
      <c r="I52" s="14" t="str">
        <f>IF($A52="","",ROUND((D52*E52),0))</f>
        <v/>
      </c>
      <c r="J52" s="15" t="str">
        <f>IF($A52="","",IF(OR((H52="Paid"),(H52="Pending move-in")),"",(TODAY()-F52)))</f>
        <v/>
      </c>
    </row>
    <row r="53" spans="1:10" x14ac:dyDescent="0.25">
      <c r="A53" s="11"/>
      <c r="D53" s="12"/>
      <c r="E53" s="13"/>
      <c r="F53" s="11"/>
      <c r="G53" s="12"/>
      <c r="I53" s="14" t="str">
        <f>IF($A53="","",ROUND((D53*E53),0))</f>
        <v/>
      </c>
      <c r="J53" s="15" t="str">
        <f>IF($A53="","",IF(OR((H53="Paid"),(H53="Pending move-in")),"",(TODAY()-F53)))</f>
        <v/>
      </c>
    </row>
    <row r="54" spans="1:10" x14ac:dyDescent="0.25">
      <c r="A54" s="11"/>
      <c r="D54" s="12"/>
      <c r="E54" s="13"/>
      <c r="F54" s="11"/>
      <c r="G54" s="12"/>
      <c r="I54" s="14" t="str">
        <f>IF($A54="","",ROUND((D54*E54),0))</f>
        <v/>
      </c>
      <c r="J54" s="15" t="str">
        <f>IF($A54="","",IF(OR((H54="Paid"),(H54="Pending move-in")),"",(TODAY()-F54)))</f>
        <v/>
      </c>
    </row>
    <row r="55" spans="1:10" x14ac:dyDescent="0.25">
      <c r="A55" s="11"/>
      <c r="D55" s="12"/>
      <c r="E55" s="13"/>
      <c r="F55" s="11"/>
      <c r="G55" s="12"/>
      <c r="I55" s="14" t="str">
        <f>IF($A55="","",ROUND((D55*E55),0))</f>
        <v/>
      </c>
      <c r="J55" s="15" t="str">
        <f>IF($A55="","",IF(OR((H55="Paid"),(H55="Pending move-in")),"",(TODAY()-F55)))</f>
        <v/>
      </c>
    </row>
    <row r="56" spans="1:10" x14ac:dyDescent="0.25">
      <c r="A56" s="11"/>
      <c r="D56" s="12"/>
      <c r="E56" s="13"/>
      <c r="F56" s="11"/>
      <c r="G56" s="12"/>
      <c r="I56" s="14" t="str">
        <f>IF($A56="","",ROUND((D56*E56),0))</f>
        <v/>
      </c>
      <c r="J56" s="15" t="str">
        <f>IF($A56="","",IF(OR((H56="Paid"),(H56="Pending move-in")),"",(TODAY()-F56)))</f>
        <v/>
      </c>
    </row>
    <row r="57" spans="1:10" x14ac:dyDescent="0.25">
      <c r="A57" s="11"/>
      <c r="D57" s="12"/>
      <c r="E57" s="13"/>
      <c r="F57" s="11"/>
      <c r="G57" s="12"/>
      <c r="I57" s="14" t="str">
        <f>IF($A57="","",ROUND((D57*E57),0))</f>
        <v/>
      </c>
      <c r="J57" s="15" t="str">
        <f>IF($A57="","",IF(OR((H57="Paid"),(H57="Pending move-in")),"",(TODAY()-F57)))</f>
        <v/>
      </c>
    </row>
    <row r="58" spans="1:10" x14ac:dyDescent="0.25">
      <c r="A58" s="11"/>
      <c r="D58" s="12"/>
      <c r="E58" s="13"/>
      <c r="F58" s="11"/>
      <c r="G58" s="12"/>
      <c r="I58" s="14" t="str">
        <f>IF($A58="","",ROUND((D58*E58),0))</f>
        <v/>
      </c>
      <c r="J58" s="15" t="str">
        <f>IF($A58="","",IF(OR((H58="Paid"),(H58="Pending move-in")),"",(TODAY()-F58)))</f>
        <v/>
      </c>
    </row>
    <row r="59" spans="1:10" x14ac:dyDescent="0.25">
      <c r="A59" s="11"/>
      <c r="D59" s="12"/>
      <c r="E59" s="13"/>
      <c r="F59" s="11"/>
      <c r="G59" s="12"/>
      <c r="I59" s="14" t="str">
        <f>IF($A59="","",ROUND((D59*E59),0))</f>
        <v/>
      </c>
      <c r="J59" s="15" t="str">
        <f>IF($A59="","",IF(OR((H59="Paid"),(H59="Pending move-in")),"",(TODAY()-F59)))</f>
        <v/>
      </c>
    </row>
    <row r="60" spans="1:10" x14ac:dyDescent="0.25">
      <c r="A60" s="11"/>
      <c r="D60" s="12"/>
      <c r="E60" s="13"/>
      <c r="F60" s="11"/>
      <c r="G60" s="12"/>
      <c r="I60" s="14" t="str">
        <f>IF($A60="","",ROUND((D60*E60),0))</f>
        <v/>
      </c>
      <c r="J60" s="15" t="str">
        <f>IF($A60="","",IF(OR((H60="Paid"),(H60="Pending move-in")),"",(TODAY()-F60)))</f>
        <v/>
      </c>
    </row>
    <row r="61" spans="1:10" x14ac:dyDescent="0.25">
      <c r="A61" s="11"/>
      <c r="D61" s="12"/>
      <c r="E61" s="13"/>
      <c r="F61" s="11"/>
      <c r="G61" s="12"/>
      <c r="I61" s="14" t="str">
        <f>IF($A61="","",ROUND((D61*E61),0))</f>
        <v/>
      </c>
      <c r="J61" s="15" t="str">
        <f>IF($A61="","",IF(OR((H61="Paid"),(H61="Pending move-in")),"",(TODAY()-F61)))</f>
        <v/>
      </c>
    </row>
    <row r="62" spans="1:10" x14ac:dyDescent="0.25">
      <c r="A62" s="11"/>
      <c r="D62" s="12"/>
      <c r="E62" s="13"/>
      <c r="F62" s="11"/>
      <c r="G62" s="12"/>
      <c r="I62" s="14" t="str">
        <f>IF($A62="","",ROUND((D62*E62),0))</f>
        <v/>
      </c>
      <c r="J62" s="15" t="str">
        <f>IF($A62="","",IF(OR((H62="Paid"),(H62="Pending move-in")),"",(TODAY()-F62)))</f>
        <v/>
      </c>
    </row>
    <row r="63" spans="1:10" x14ac:dyDescent="0.25">
      <c r="A63" s="11"/>
      <c r="D63" s="12"/>
      <c r="E63" s="13"/>
      <c r="F63" s="11"/>
      <c r="G63" s="12"/>
      <c r="I63" s="14" t="str">
        <f>IF($A63="","",ROUND((D63*E63),0))</f>
        <v/>
      </c>
      <c r="J63" s="15" t="str">
        <f>IF($A63="","",IF(OR((H63="Paid"),(H63="Pending move-in")),"",(TODAY()-F63)))</f>
        <v/>
      </c>
    </row>
    <row r="64" spans="1:10" x14ac:dyDescent="0.25">
      <c r="A64" s="11"/>
      <c r="D64" s="12"/>
      <c r="E64" s="13"/>
      <c r="F64" s="11"/>
      <c r="G64" s="12"/>
      <c r="I64" s="14" t="str">
        <f>IF($A64="","",ROUND((D64*E64),0))</f>
        <v/>
      </c>
      <c r="J64" s="15" t="str">
        <f>IF($A64="","",IF(OR((H64="Paid"),(H64="Pending move-in")),"",(TODAY()-F64)))</f>
        <v/>
      </c>
    </row>
    <row r="65" spans="1:10" x14ac:dyDescent="0.25">
      <c r="A65" s="11"/>
      <c r="D65" s="12"/>
      <c r="E65" s="13"/>
      <c r="F65" s="11"/>
      <c r="G65" s="12"/>
      <c r="I65" s="14" t="str">
        <f>IF($A65="","",ROUND((D65*E65),0))</f>
        <v/>
      </c>
      <c r="J65" s="15" t="str">
        <f>IF($A65="","",IF(OR((H65="Paid"),(H65="Pending move-in")),"",(TODAY()-F65)))</f>
        <v/>
      </c>
    </row>
    <row r="66" spans="1:10" x14ac:dyDescent="0.25">
      <c r="A66" s="11"/>
      <c r="D66" s="12"/>
      <c r="E66" s="13"/>
      <c r="F66" s="11"/>
      <c r="G66" s="12"/>
      <c r="I66" s="14" t="str">
        <f>IF($A66="","",ROUND((D66*E66),0))</f>
        <v/>
      </c>
      <c r="J66" s="15" t="str">
        <f>IF($A66="","",IF(OR((H66="Paid"),(H66="Pending move-in")),"",(TODAY()-F66)))</f>
        <v/>
      </c>
    </row>
    <row r="67" spans="1:10" x14ac:dyDescent="0.25">
      <c r="A67" s="11"/>
      <c r="D67" s="12"/>
      <c r="E67" s="13"/>
      <c r="F67" s="11"/>
      <c r="G67" s="12"/>
      <c r="I67" s="14" t="str">
        <f>IF($A67="","",ROUND((D67*E67),0))</f>
        <v/>
      </c>
      <c r="J67" s="15" t="str">
        <f>IF($A67="","",IF(OR((H67="Paid"),(H67="Pending move-in")),"",(TODAY()-F67)))</f>
        <v/>
      </c>
    </row>
    <row r="68" spans="1:10" x14ac:dyDescent="0.25">
      <c r="A68" s="11"/>
      <c r="D68" s="12"/>
      <c r="E68" s="13"/>
      <c r="F68" s="11"/>
      <c r="G68" s="12"/>
      <c r="I68" s="14" t="str">
        <f>IF($A68="","",ROUND((D68*E68),0))</f>
        <v/>
      </c>
      <c r="J68" s="15" t="str">
        <f>IF($A68="","",IF(OR((H68="Paid"),(H68="Pending move-in")),"",(TODAY()-F68)))</f>
        <v/>
      </c>
    </row>
    <row r="69" spans="1:10" x14ac:dyDescent="0.25">
      <c r="A69" s="11"/>
      <c r="D69" s="12"/>
      <c r="E69" s="13"/>
      <c r="F69" s="11"/>
      <c r="G69" s="12"/>
      <c r="I69" s="14" t="str">
        <f>IF($A69="","",ROUND((D69*E69),0))</f>
        <v/>
      </c>
      <c r="J69" s="15" t="str">
        <f>IF($A69="","",IF(OR((H69="Paid"),(H69="Pending move-in")),"",(TODAY()-F69)))</f>
        <v/>
      </c>
    </row>
    <row r="70" spans="1:10" x14ac:dyDescent="0.25">
      <c r="A70" s="11"/>
      <c r="D70" s="12"/>
      <c r="E70" s="13"/>
      <c r="F70" s="11"/>
      <c r="G70" s="12"/>
      <c r="I70" s="14" t="str">
        <f>IF($A70="","",ROUND((D70*E70),0))</f>
        <v/>
      </c>
      <c r="J70" s="15" t="str">
        <f>IF($A70="","",IF(OR((H70="Paid"),(H70="Pending move-in")),"",(TODAY()-F70)))</f>
        <v/>
      </c>
    </row>
    <row r="71" spans="1:10" x14ac:dyDescent="0.25">
      <c r="A71" s="11"/>
      <c r="D71" s="12"/>
      <c r="E71" s="13"/>
      <c r="F71" s="11"/>
      <c r="G71" s="12"/>
      <c r="I71" s="14" t="str">
        <f>IF($A71="","",ROUND((D71*E71),0))</f>
        <v/>
      </c>
      <c r="J71" s="15" t="str">
        <f>IF($A71="","",IF(OR((H71="Paid"),(H71="Pending move-in")),"",(TODAY()-F71)))</f>
        <v/>
      </c>
    </row>
    <row r="72" spans="1:10" x14ac:dyDescent="0.25">
      <c r="A72" s="11"/>
      <c r="D72" s="12"/>
      <c r="E72" s="13"/>
      <c r="F72" s="11"/>
      <c r="G72" s="12"/>
      <c r="I72" s="14" t="str">
        <f>IF($A72="","",ROUND((D72*E72),0))</f>
        <v/>
      </c>
      <c r="J72" s="15" t="str">
        <f>IF($A72="","",IF(OR((H72="Paid"),(H72="Pending move-in")),"",(TODAY()-F72)))</f>
        <v/>
      </c>
    </row>
    <row r="73" spans="1:10" x14ac:dyDescent="0.25">
      <c r="A73" s="11"/>
      <c r="D73" s="12"/>
      <c r="E73" s="13"/>
      <c r="F73" s="11"/>
      <c r="G73" s="12"/>
      <c r="I73" s="14" t="str">
        <f>IF($A73="","",ROUND((D73*E73),0))</f>
        <v/>
      </c>
      <c r="J73" s="15" t="str">
        <f>IF($A73="","",IF(OR((H73="Paid"),(H73="Pending move-in")),"",(TODAY()-F73)))</f>
        <v/>
      </c>
    </row>
    <row r="74" spans="1:10" x14ac:dyDescent="0.25">
      <c r="A74" s="11"/>
      <c r="D74" s="12"/>
      <c r="E74" s="13"/>
      <c r="F74" s="11"/>
      <c r="G74" s="12"/>
      <c r="I74" s="14" t="str">
        <f>IF($A74="","",ROUND((D74*E74),0))</f>
        <v/>
      </c>
      <c r="J74" s="15" t="str">
        <f>IF($A74="","",IF(OR((H74="Paid"),(H74="Pending move-in")),"",(TODAY()-F74)))</f>
        <v/>
      </c>
    </row>
    <row r="75" spans="1:10" x14ac:dyDescent="0.25">
      <c r="A75" s="11"/>
      <c r="D75" s="12"/>
      <c r="E75" s="13"/>
      <c r="F75" s="11"/>
      <c r="G75" s="12"/>
      <c r="I75" s="14" t="str">
        <f>IF($A75="","",ROUND((D75*E75),0))</f>
        <v/>
      </c>
      <c r="J75" s="15" t="str">
        <f>IF($A75="","",IF(OR((H75="Paid"),(H75="Pending move-in")),"",(TODAY()-F75)))</f>
        <v/>
      </c>
    </row>
    <row r="76" spans="1:10" x14ac:dyDescent="0.25">
      <c r="A76" s="11"/>
      <c r="D76" s="12"/>
      <c r="E76" s="13"/>
      <c r="F76" s="11"/>
      <c r="G76" s="12"/>
      <c r="I76" s="14" t="str">
        <f>IF($A76="","",ROUND((D76*E76),0))</f>
        <v/>
      </c>
      <c r="J76" s="15" t="str">
        <f>IF($A76="","",IF(OR((H76="Paid"),(H76="Pending move-in")),"",(TODAY()-F76)))</f>
        <v/>
      </c>
    </row>
    <row r="77" spans="1:10" x14ac:dyDescent="0.25">
      <c r="A77" s="11"/>
      <c r="D77" s="12"/>
      <c r="E77" s="13"/>
      <c r="F77" s="11"/>
      <c r="G77" s="12"/>
      <c r="I77" s="14" t="str">
        <f>IF($A77="","",ROUND((D77*E77),0))</f>
        <v/>
      </c>
      <c r="J77" s="15" t="str">
        <f>IF($A77="","",IF(OR((H77="Paid"),(H77="Pending move-in")),"",(TODAY()-F77)))</f>
        <v/>
      </c>
    </row>
    <row r="78" spans="1:10" x14ac:dyDescent="0.25">
      <c r="A78" s="11"/>
      <c r="D78" s="12"/>
      <c r="E78" s="13"/>
      <c r="F78" s="11"/>
      <c r="G78" s="12"/>
      <c r="I78" s="14" t="str">
        <f>IF($A78="","",ROUND((D78*E78),0))</f>
        <v/>
      </c>
      <c r="J78" s="15" t="str">
        <f>IF($A78="","",IF(OR((H78="Paid"),(H78="Pending move-in")),"",(TODAY()-F78)))</f>
        <v/>
      </c>
    </row>
    <row r="79" spans="1:10" x14ac:dyDescent="0.25">
      <c r="A79" s="11"/>
      <c r="D79" s="12"/>
      <c r="E79" s="13"/>
      <c r="F79" s="11"/>
      <c r="G79" s="12"/>
      <c r="I79" s="14" t="str">
        <f>IF($A79="","",ROUND((D79*E79),0))</f>
        <v/>
      </c>
      <c r="J79" s="15" t="str">
        <f>IF($A79="","",IF(OR((H79="Paid"),(H79="Pending move-in")),"",(TODAY()-F79)))</f>
        <v/>
      </c>
    </row>
    <row r="80" spans="1:10" x14ac:dyDescent="0.25">
      <c r="A80" s="11"/>
      <c r="D80" s="12"/>
      <c r="E80" s="13"/>
      <c r="F80" s="11"/>
      <c r="G80" s="12"/>
      <c r="I80" s="14" t="str">
        <f>IF($A80="","",ROUND((D80*E80),0))</f>
        <v/>
      </c>
      <c r="J80" s="15" t="str">
        <f>IF($A80="","",IF(OR((H80="Paid"),(H80="Pending move-in")),"",(TODAY()-F80)))</f>
        <v/>
      </c>
    </row>
    <row r="81" spans="1:10" x14ac:dyDescent="0.25">
      <c r="A81" s="11"/>
      <c r="D81" s="12"/>
      <c r="E81" s="13"/>
      <c r="F81" s="11"/>
      <c r="G81" s="12"/>
      <c r="I81" s="14" t="str">
        <f>IF($A81="","",ROUND((D81*E81),0))</f>
        <v/>
      </c>
      <c r="J81" s="15" t="str">
        <f>IF($A81="","",IF(OR((H81="Paid"),(H81="Pending move-in")),"",(TODAY()-F81)))</f>
        <v/>
      </c>
    </row>
    <row r="82" spans="1:10" x14ac:dyDescent="0.25">
      <c r="A82" s="11"/>
      <c r="D82" s="12"/>
      <c r="E82" s="13"/>
      <c r="F82" s="11"/>
      <c r="G82" s="12"/>
      <c r="I82" s="14" t="str">
        <f>IF($A82="","",ROUND((D82*E82),0))</f>
        <v/>
      </c>
      <c r="J82" s="15" t="str">
        <f>IF($A82="","",IF(OR((H82="Paid"),(H82="Pending move-in")),"",(TODAY()-F82)))</f>
        <v/>
      </c>
    </row>
    <row r="83" spans="1:10" x14ac:dyDescent="0.25">
      <c r="A83" s="11"/>
      <c r="D83" s="12"/>
      <c r="E83" s="13"/>
      <c r="F83" s="11"/>
      <c r="G83" s="12"/>
      <c r="I83" s="14" t="str">
        <f>IF($A83="","",ROUND((D83*E83),0))</f>
        <v/>
      </c>
      <c r="J83" s="15" t="str">
        <f>IF($A83="","",IF(OR((H83="Paid"),(H83="Pending move-in")),"",(TODAY()-F83)))</f>
        <v/>
      </c>
    </row>
    <row r="84" spans="1:10" x14ac:dyDescent="0.25">
      <c r="A84" s="11"/>
      <c r="D84" s="12"/>
      <c r="E84" s="13"/>
      <c r="F84" s="11"/>
      <c r="G84" s="12"/>
      <c r="I84" s="14" t="str">
        <f>IF($A84="","",ROUND((D84*E84),0))</f>
        <v/>
      </c>
      <c r="J84" s="15" t="str">
        <f>IF($A84="","",IF(OR((H84="Paid"),(H84="Pending move-in")),"",(TODAY()-F84)))</f>
        <v/>
      </c>
    </row>
    <row r="85" spans="1:10" x14ac:dyDescent="0.25">
      <c r="A85" s="11"/>
      <c r="D85" s="12"/>
      <c r="E85" s="13"/>
      <c r="F85" s="11"/>
      <c r="G85" s="12"/>
      <c r="I85" s="14" t="str">
        <f>IF($A85="","",ROUND((D85*E85),0))</f>
        <v/>
      </c>
      <c r="J85" s="15" t="str">
        <f>IF($A85="","",IF(OR((H85="Paid"),(H85="Pending move-in")),"",(TODAY()-F85)))</f>
        <v/>
      </c>
    </row>
    <row r="86" spans="1:10" x14ac:dyDescent="0.25">
      <c r="A86" s="11"/>
      <c r="D86" s="12"/>
      <c r="E86" s="13"/>
      <c r="F86" s="11"/>
      <c r="G86" s="12"/>
      <c r="I86" s="14" t="str">
        <f>IF($A86="","",ROUND((D86*E86),0))</f>
        <v/>
      </c>
      <c r="J86" s="15" t="str">
        <f>IF($A86="","",IF(OR((H86="Paid"),(H86="Pending move-in")),"",(TODAY()-F86)))</f>
        <v/>
      </c>
    </row>
    <row r="87" spans="1:10" x14ac:dyDescent="0.25">
      <c r="A87" s="11"/>
      <c r="D87" s="12"/>
      <c r="E87" s="13"/>
      <c r="F87" s="11"/>
      <c r="G87" s="12"/>
      <c r="I87" s="14" t="str">
        <f>IF($A87="","",ROUND((D87*E87),0))</f>
        <v/>
      </c>
      <c r="J87" s="15" t="str">
        <f>IF($A87="","",IF(OR((H87="Paid"),(H87="Pending move-in")),"",(TODAY()-F87)))</f>
        <v/>
      </c>
    </row>
    <row r="88" spans="1:10" x14ac:dyDescent="0.25">
      <c r="A88" s="11"/>
      <c r="D88" s="12"/>
      <c r="E88" s="13"/>
      <c r="F88" s="11"/>
      <c r="G88" s="12"/>
      <c r="I88" s="14" t="str">
        <f>IF($A88="","",ROUND((D88*E88),0))</f>
        <v/>
      </c>
      <c r="J88" s="15" t="str">
        <f>IF($A88="","",IF(OR((H88="Paid"),(H88="Pending move-in")),"",(TODAY()-F88)))</f>
        <v/>
      </c>
    </row>
    <row r="89" spans="1:10" x14ac:dyDescent="0.25">
      <c r="A89" s="11"/>
      <c r="D89" s="12"/>
      <c r="E89" s="13"/>
      <c r="F89" s="11"/>
      <c r="G89" s="12"/>
      <c r="I89" s="14" t="str">
        <f>IF($A89="","",ROUND((D89*E89),0))</f>
        <v/>
      </c>
      <c r="J89" s="15" t="str">
        <f>IF($A89="","",IF(OR((H89="Paid"),(H89="Pending move-in")),"",(TODAY()-F89)))</f>
        <v/>
      </c>
    </row>
    <row r="90" spans="1:10" x14ac:dyDescent="0.25">
      <c r="A90" s="11"/>
      <c r="D90" s="12"/>
      <c r="E90" s="13"/>
      <c r="F90" s="11"/>
      <c r="G90" s="12"/>
      <c r="I90" s="14" t="str">
        <f>IF($A90="","",ROUND((D90*E90),0))</f>
        <v/>
      </c>
      <c r="J90" s="15" t="str">
        <f>IF($A90="","",IF(OR((H90="Paid"),(H90="Pending move-in")),"",(TODAY()-F90)))</f>
        <v/>
      </c>
    </row>
    <row r="91" spans="1:10" x14ac:dyDescent="0.25">
      <c r="A91" s="11"/>
      <c r="D91" s="12"/>
      <c r="E91" s="13"/>
      <c r="F91" s="11"/>
      <c r="G91" s="12"/>
      <c r="I91" s="14" t="str">
        <f>IF($A91="","",ROUND((D91*E91),0))</f>
        <v/>
      </c>
      <c r="J91" s="15" t="str">
        <f>IF($A91="","",IF(OR((H91="Paid"),(H91="Pending move-in")),"",(TODAY()-F91)))</f>
        <v/>
      </c>
    </row>
    <row r="92" spans="1:10" x14ac:dyDescent="0.25">
      <c r="A92" s="11"/>
      <c r="D92" s="12"/>
      <c r="E92" s="13"/>
      <c r="F92" s="11"/>
      <c r="G92" s="12"/>
      <c r="I92" s="14" t="str">
        <f>IF($A92="","",ROUND((D92*E92),0))</f>
        <v/>
      </c>
      <c r="J92" s="15" t="str">
        <f>IF($A92="","",IF(OR((H92="Paid"),(H92="Pending move-in")),"",(TODAY()-F92)))</f>
        <v/>
      </c>
    </row>
    <row r="93" spans="1:10" x14ac:dyDescent="0.25">
      <c r="A93" s="11"/>
      <c r="D93" s="12"/>
      <c r="E93" s="13"/>
      <c r="F93" s="11"/>
      <c r="G93" s="12"/>
      <c r="I93" s="14" t="str">
        <f>IF($A93="","",ROUND((D93*E93),0))</f>
        <v/>
      </c>
      <c r="J93" s="15" t="str">
        <f>IF($A93="","",IF(OR((H93="Paid"),(H93="Pending move-in")),"",(TODAY()-F93)))</f>
        <v/>
      </c>
    </row>
    <row r="94" spans="1:10" x14ac:dyDescent="0.25">
      <c r="A94" s="11"/>
      <c r="D94" s="12"/>
      <c r="E94" s="13"/>
      <c r="F94" s="11"/>
      <c r="G94" s="12"/>
      <c r="I94" s="14" t="str">
        <f>IF($A94="","",ROUND((D94*E94),0))</f>
        <v/>
      </c>
      <c r="J94" s="15" t="str">
        <f>IF($A94="","",IF(OR((H94="Paid"),(H94="Pending move-in")),"",(TODAY()-F94)))</f>
        <v/>
      </c>
    </row>
    <row r="95" spans="1:10" x14ac:dyDescent="0.25">
      <c r="A95" s="11"/>
      <c r="D95" s="12"/>
      <c r="E95" s="13"/>
      <c r="F95" s="11"/>
      <c r="G95" s="12"/>
      <c r="I95" s="14" t="str">
        <f>IF($A95="","",ROUND((D95*E95),0))</f>
        <v/>
      </c>
      <c r="J95" s="15" t="str">
        <f>IF($A95="","",IF(OR((H95="Paid"),(H95="Pending move-in")),"",(TODAY()-F95)))</f>
        <v/>
      </c>
    </row>
    <row r="96" spans="1:10" x14ac:dyDescent="0.25">
      <c r="A96" s="11"/>
      <c r="D96" s="12"/>
      <c r="E96" s="13"/>
      <c r="F96" s="11"/>
      <c r="G96" s="12"/>
      <c r="I96" s="14" t="str">
        <f>IF($A96="","",ROUND((D96*E96),0))</f>
        <v/>
      </c>
      <c r="J96" s="15" t="str">
        <f>IF($A96="","",IF(OR((H96="Paid"),(H96="Pending move-in")),"",(TODAY()-F96)))</f>
        <v/>
      </c>
    </row>
    <row r="97" spans="1:10" x14ac:dyDescent="0.25">
      <c r="A97" s="11"/>
      <c r="D97" s="12"/>
      <c r="E97" s="13"/>
      <c r="F97" s="11"/>
      <c r="G97" s="12"/>
      <c r="I97" s="14" t="str">
        <f>IF($A97="","",ROUND((D97*E97),0))</f>
        <v/>
      </c>
      <c r="J97" s="15" t="str">
        <f>IF($A97="","",IF(OR((H97="Paid"),(H97="Pending move-in")),"",(TODAY()-F97)))</f>
        <v/>
      </c>
    </row>
    <row r="98" spans="1:10" x14ac:dyDescent="0.25">
      <c r="A98" s="11"/>
      <c r="D98" s="12"/>
      <c r="E98" s="13"/>
      <c r="F98" s="11"/>
      <c r="G98" s="12"/>
      <c r="I98" s="14" t="str">
        <f>IF($A98="","",ROUND((D98*E98),0))</f>
        <v/>
      </c>
      <c r="J98" s="15" t="str">
        <f>IF($A98="","",IF(OR((H98="Paid"),(H98="Pending move-in")),"",(TODAY()-F98)))</f>
        <v/>
      </c>
    </row>
    <row r="99" spans="1:10" x14ac:dyDescent="0.25">
      <c r="A99" s="11"/>
      <c r="D99" s="12"/>
      <c r="E99" s="13"/>
      <c r="F99" s="11"/>
      <c r="G99" s="12"/>
      <c r="I99" s="14" t="str">
        <f>IF($A99="","",ROUND((D99*E99),0))</f>
        <v/>
      </c>
      <c r="J99" s="15" t="str">
        <f>IF($A99="","",IF(OR((H99="Paid"),(H99="Pending move-in")),"",(TODAY()-F99)))</f>
        <v/>
      </c>
    </row>
    <row r="100" spans="1:10" x14ac:dyDescent="0.25">
      <c r="A100" s="11"/>
      <c r="D100" s="12"/>
      <c r="E100" s="13"/>
      <c r="F100" s="11"/>
      <c r="G100" s="12"/>
      <c r="I100" s="14" t="str">
        <f>IF($A100="","",ROUND((D100*E100),0))</f>
        <v/>
      </c>
      <c r="J100" s="15" t="str">
        <f>IF($A100="","",IF(OR((H100="Paid"),(H100="Pending move-in")),"",(TODAY()-F100)))</f>
        <v/>
      </c>
    </row>
    <row r="101" spans="1:10" x14ac:dyDescent="0.25">
      <c r="A101" s="11"/>
      <c r="D101" s="12"/>
      <c r="E101" s="13"/>
      <c r="F101" s="11"/>
      <c r="G101" s="12"/>
      <c r="I101" s="14" t="str">
        <f>IF($A101="","",ROUND((D101*E101),0))</f>
        <v/>
      </c>
      <c r="J101" s="15" t="str">
        <f>IF($A101="","",IF(OR((H101="Paid"),(H101="Pending move-in")),"",(TODAY()-F101)))</f>
        <v/>
      </c>
    </row>
    <row r="102" spans="1:10" x14ac:dyDescent="0.25">
      <c r="A102" s="11"/>
      <c r="D102" s="12"/>
      <c r="E102" s="13"/>
      <c r="F102" s="11"/>
      <c r="G102" s="12"/>
      <c r="I102" s="14" t="str">
        <f>IF($A102="","",ROUND((D102*E102),0))</f>
        <v/>
      </c>
      <c r="J102" s="15" t="str">
        <f>IF($A102="","",IF(OR((H102="Paid"),(H102="Pending move-in")),"",(TODAY()-F102)))</f>
        <v/>
      </c>
    </row>
    <row r="103" spans="1:10" x14ac:dyDescent="0.25">
      <c r="A103" s="11"/>
      <c r="D103" s="12"/>
      <c r="E103" s="13"/>
      <c r="F103" s="11"/>
      <c r="G103" s="12"/>
      <c r="I103" s="14" t="str">
        <f>IF($A103="","",ROUND((D103*E103),0))</f>
        <v/>
      </c>
      <c r="J103" s="15" t="str">
        <f>IF($A103="","",IF(OR((H103="Paid"),(H103="Pending move-in")),"",(TODAY()-F103)))</f>
        <v/>
      </c>
    </row>
    <row r="104" spans="1:10" x14ac:dyDescent="0.25">
      <c r="A104" s="11"/>
      <c r="D104" s="12"/>
      <c r="E104" s="13"/>
      <c r="F104" s="11"/>
      <c r="G104" s="12"/>
      <c r="I104" s="14" t="str">
        <f>IF($A104="","",ROUND((D104*E104),0))</f>
        <v/>
      </c>
      <c r="J104" s="15" t="str">
        <f>IF($A104="","",IF(OR((H104="Paid"),(H104="Pending move-in")),"",(TODAY()-F104)))</f>
        <v/>
      </c>
    </row>
    <row r="105" spans="1:10" x14ac:dyDescent="0.25">
      <c r="A105" s="11"/>
      <c r="D105" s="12"/>
      <c r="E105" s="13"/>
      <c r="F105" s="11"/>
      <c r="G105" s="12"/>
      <c r="I105" s="14" t="str">
        <f>IF($A105="","",ROUND((D105*E105),0))</f>
        <v/>
      </c>
      <c r="J105" s="15" t="str">
        <f>IF($A105="","",IF(OR((H105="Paid"),(H105="Pending move-in")),"",(TODAY()-F105)))</f>
        <v/>
      </c>
    </row>
    <row r="106" spans="1:10" x14ac:dyDescent="0.25">
      <c r="A106" s="11"/>
      <c r="D106" s="12"/>
      <c r="E106" s="13"/>
      <c r="F106" s="11"/>
      <c r="G106" s="12"/>
      <c r="I106" s="14" t="str">
        <f>IF($A106="","",ROUND((D106*E106),0))</f>
        <v/>
      </c>
      <c r="J106" s="15" t="str">
        <f>IF($A106="","",IF(OR((H106="Paid"),(H106="Pending move-in")),"",(TODAY()-F106)))</f>
        <v/>
      </c>
    </row>
    <row r="107" spans="1:10" x14ac:dyDescent="0.25">
      <c r="A107" s="11"/>
      <c r="D107" s="12"/>
      <c r="E107" s="13"/>
      <c r="F107" s="11"/>
      <c r="G107" s="12"/>
      <c r="I107" s="14" t="str">
        <f>IF($A107="","",ROUND((D107*E107),0))</f>
        <v/>
      </c>
      <c r="J107" s="15" t="str">
        <f>IF($A107="","",IF(OR((H107="Paid"),(H107="Pending move-in")),"",(TODAY()-F107)))</f>
        <v/>
      </c>
    </row>
    <row r="108" spans="1:10" x14ac:dyDescent="0.25">
      <c r="A108" s="11"/>
      <c r="D108" s="12"/>
      <c r="E108" s="13"/>
      <c r="F108" s="11"/>
      <c r="G108" s="12"/>
      <c r="I108" s="14" t="str">
        <f>IF($A108="","",ROUND((D108*E108),0))</f>
        <v/>
      </c>
      <c r="J108" s="15" t="str">
        <f>IF($A108="","",IF(OR((H108="Paid"),(H108="Pending move-in")),"",(TODAY()-F108)))</f>
        <v/>
      </c>
    </row>
    <row r="109" spans="1:10" x14ac:dyDescent="0.25">
      <c r="A109" s="11"/>
      <c r="D109" s="12"/>
      <c r="E109" s="13"/>
      <c r="F109" s="11"/>
      <c r="G109" s="12"/>
      <c r="I109" s="14" t="str">
        <f>IF($A109="","",ROUND((D109*E109),0))</f>
        <v/>
      </c>
      <c r="J109" s="15" t="str">
        <f>IF($A109="","",IF(OR((H109="Paid"),(H109="Pending move-in")),"",(TODAY()-F109)))</f>
        <v/>
      </c>
    </row>
    <row r="110" spans="1:10" x14ac:dyDescent="0.25">
      <c r="A110" s="11"/>
      <c r="D110" s="12"/>
      <c r="E110" s="13"/>
      <c r="F110" s="11"/>
      <c r="G110" s="12"/>
      <c r="I110" s="14" t="str">
        <f>IF($A110="","",ROUND((D110*E110),0))</f>
        <v/>
      </c>
      <c r="J110" s="15" t="str">
        <f>IF($A110="","",IF(OR((H110="Paid"),(H110="Pending move-in")),"",(TODAY()-F110)))</f>
        <v/>
      </c>
    </row>
    <row r="111" spans="1:10" x14ac:dyDescent="0.25">
      <c r="A111" s="11"/>
      <c r="D111" s="12"/>
      <c r="E111" s="13"/>
      <c r="F111" s="11"/>
      <c r="G111" s="12"/>
      <c r="I111" s="14" t="str">
        <f>IF($A111="","",ROUND((D111*E111),0))</f>
        <v/>
      </c>
      <c r="J111" s="15" t="str">
        <f>IF($A111="","",IF(OR((H111="Paid"),(H111="Pending move-in")),"",(TODAY()-F111)))</f>
        <v/>
      </c>
    </row>
    <row r="112" spans="1:10" x14ac:dyDescent="0.25">
      <c r="A112" s="11"/>
      <c r="D112" s="12"/>
      <c r="E112" s="13"/>
      <c r="F112" s="11"/>
      <c r="G112" s="12"/>
      <c r="I112" s="14" t="str">
        <f>IF($A112="","",ROUND((D112*E112),0))</f>
        <v/>
      </c>
      <c r="J112" s="15" t="str">
        <f>IF($A112="","",IF(OR((H112="Paid"),(H112="Pending move-in")),"",(TODAY()-F112)))</f>
        <v/>
      </c>
    </row>
    <row r="113" spans="1:10" x14ac:dyDescent="0.25">
      <c r="A113" s="11"/>
      <c r="D113" s="12"/>
      <c r="E113" s="13"/>
      <c r="F113" s="11"/>
      <c r="G113" s="12"/>
      <c r="I113" s="14" t="str">
        <f>IF($A113="","",ROUND((D113*E113),0))</f>
        <v/>
      </c>
      <c r="J113" s="15" t="str">
        <f>IF($A113="","",IF(OR((H113="Paid"),(H113="Pending move-in")),"",(TODAY()-F113)))</f>
        <v/>
      </c>
    </row>
    <row r="114" spans="1:10" x14ac:dyDescent="0.25">
      <c r="A114" s="11"/>
      <c r="D114" s="12"/>
      <c r="E114" s="13"/>
      <c r="F114" s="11"/>
      <c r="G114" s="12"/>
      <c r="I114" s="14" t="str">
        <f>IF($A114="","",ROUND((D114*E114),0))</f>
        <v/>
      </c>
      <c r="J114" s="15" t="str">
        <f>IF($A114="","",IF(OR((H114="Paid"),(H114="Pending move-in")),"",(TODAY()-F114)))</f>
        <v/>
      </c>
    </row>
    <row r="115" spans="1:10" x14ac:dyDescent="0.25">
      <c r="A115" s="11"/>
      <c r="D115" s="12"/>
      <c r="E115" s="13"/>
      <c r="F115" s="11"/>
      <c r="G115" s="12"/>
      <c r="I115" s="14" t="str">
        <f>IF($A115="","",ROUND((D115*E115),0))</f>
        <v/>
      </c>
      <c r="J115" s="15" t="str">
        <f>IF($A115="","",IF(OR((H115="Paid"),(H115="Pending move-in")),"",(TODAY()-F115)))</f>
        <v/>
      </c>
    </row>
    <row r="116" spans="1:10" x14ac:dyDescent="0.25">
      <c r="A116" s="11"/>
      <c r="D116" s="12"/>
      <c r="E116" s="13"/>
      <c r="F116" s="11"/>
      <c r="G116" s="12"/>
      <c r="I116" s="14" t="str">
        <f>IF($A116="","",ROUND((D116*E116),0))</f>
        <v/>
      </c>
      <c r="J116" s="15" t="str">
        <f>IF($A116="","",IF(OR((H116="Paid"),(H116="Pending move-in")),"",(TODAY()-F116)))</f>
        <v/>
      </c>
    </row>
    <row r="117" spans="1:10" x14ac:dyDescent="0.25">
      <c r="A117" s="11"/>
      <c r="D117" s="12"/>
      <c r="E117" s="13"/>
      <c r="F117" s="11"/>
      <c r="G117" s="12"/>
      <c r="I117" s="14" t="str">
        <f>IF($A117="","",ROUND((D117*E117),0))</f>
        <v/>
      </c>
      <c r="J117" s="15" t="str">
        <f>IF($A117="","",IF(OR((H117="Paid"),(H117="Pending move-in")),"",(TODAY()-F117)))</f>
        <v/>
      </c>
    </row>
    <row r="118" spans="1:10" x14ac:dyDescent="0.25">
      <c r="A118" s="11"/>
      <c r="D118" s="12"/>
      <c r="E118" s="13"/>
      <c r="F118" s="11"/>
      <c r="G118" s="12"/>
      <c r="I118" s="14" t="str">
        <f>IF($A118="","",ROUND((D118*E118),0))</f>
        <v/>
      </c>
      <c r="J118" s="15" t="str">
        <f>IF($A118="","",IF(OR((H118="Paid"),(H118="Pending move-in")),"",(TODAY()-F118)))</f>
        <v/>
      </c>
    </row>
    <row r="119" spans="1:10" x14ac:dyDescent="0.25">
      <c r="A119" s="11"/>
      <c r="D119" s="12"/>
      <c r="E119" s="13"/>
      <c r="F119" s="11"/>
      <c r="G119" s="12"/>
      <c r="I119" s="14" t="str">
        <f>IF($A119="","",ROUND((D119*E119),0))</f>
        <v/>
      </c>
      <c r="J119" s="15" t="str">
        <f>IF($A119="","",IF(OR((H119="Paid"),(H119="Pending move-in")),"",(TODAY()-F119)))</f>
        <v/>
      </c>
    </row>
    <row r="120" spans="1:10" x14ac:dyDescent="0.25">
      <c r="A120" s="11"/>
      <c r="D120" s="12"/>
      <c r="E120" s="13"/>
      <c r="F120" s="11"/>
      <c r="G120" s="12"/>
      <c r="I120" s="14" t="str">
        <f>IF($A120="","",ROUND((D120*E120),0))</f>
        <v/>
      </c>
      <c r="J120" s="15" t="str">
        <f>IF($A120="","",IF(OR((H120="Paid"),(H120="Pending move-in")),"",(TODAY()-F120)))</f>
        <v/>
      </c>
    </row>
    <row r="121" spans="1:10" x14ac:dyDescent="0.25">
      <c r="A121" s="11"/>
      <c r="D121" s="12"/>
      <c r="E121" s="13"/>
      <c r="F121" s="11"/>
      <c r="G121" s="12"/>
      <c r="I121" s="14" t="str">
        <f>IF($A121="","",ROUND((D121*E121),0))</f>
        <v/>
      </c>
      <c r="J121" s="15" t="str">
        <f>IF($A121="","",IF(OR((H121="Paid"),(H121="Pending move-in")),"",(TODAY()-F121)))</f>
        <v/>
      </c>
    </row>
    <row r="122" spans="1:10" x14ac:dyDescent="0.25">
      <c r="A122" s="11"/>
      <c r="D122" s="12"/>
      <c r="E122" s="13"/>
      <c r="F122" s="11"/>
      <c r="G122" s="12"/>
      <c r="I122" s="14" t="str">
        <f>IF($A122="","",ROUND((D122*E122),0))</f>
        <v/>
      </c>
      <c r="J122" s="15" t="str">
        <f>IF($A122="","",IF(OR((H122="Paid"),(H122="Pending move-in")),"",(TODAY()-F122)))</f>
        <v/>
      </c>
    </row>
    <row r="123" spans="1:10" x14ac:dyDescent="0.25">
      <c r="A123" s="11"/>
      <c r="D123" s="12"/>
      <c r="E123" s="13"/>
      <c r="F123" s="11"/>
      <c r="G123" s="12"/>
      <c r="I123" s="14" t="str">
        <f>IF($A123="","",ROUND((D123*E123),0))</f>
        <v/>
      </c>
      <c r="J123" s="15" t="str">
        <f>IF($A123="","",IF(OR((H123="Paid"),(H123="Pending move-in")),"",(TODAY()-F123)))</f>
        <v/>
      </c>
    </row>
    <row r="124" spans="1:10" x14ac:dyDescent="0.25">
      <c r="A124" s="11"/>
      <c r="D124" s="12"/>
      <c r="E124" s="13"/>
      <c r="F124" s="11"/>
      <c r="G124" s="12"/>
      <c r="I124" s="14" t="str">
        <f>IF($A124="","",ROUND((D124*E124),0))</f>
        <v/>
      </c>
      <c r="J124" s="15" t="str">
        <f>IF($A124="","",IF(OR((H124="Paid"),(H124="Pending move-in")),"",(TODAY()-F124)))</f>
        <v/>
      </c>
    </row>
    <row r="125" spans="1:10" x14ac:dyDescent="0.25">
      <c r="A125" s="11"/>
      <c r="D125" s="12"/>
      <c r="E125" s="13"/>
      <c r="F125" s="11"/>
      <c r="G125" s="12"/>
      <c r="I125" s="14" t="str">
        <f>IF($A125="","",ROUND((D125*E125),0))</f>
        <v/>
      </c>
      <c r="J125" s="15" t="str">
        <f>IF($A125="","",IF(OR((H125="Paid"),(H125="Pending move-in")),"",(TODAY()-F125)))</f>
        <v/>
      </c>
    </row>
    <row r="126" spans="1:10" x14ac:dyDescent="0.25">
      <c r="A126" s="11"/>
      <c r="D126" s="12"/>
      <c r="E126" s="13"/>
      <c r="F126" s="11"/>
      <c r="G126" s="12"/>
      <c r="I126" s="14" t="str">
        <f>IF($A126="","",ROUND((D126*E126),0))</f>
        <v/>
      </c>
      <c r="J126" s="15" t="str">
        <f>IF($A126="","",IF(OR((H126="Paid"),(H126="Pending move-in")),"",(TODAY()-F126)))</f>
        <v/>
      </c>
    </row>
    <row r="127" spans="1:10" x14ac:dyDescent="0.25">
      <c r="A127" s="11"/>
      <c r="D127" s="12"/>
      <c r="E127" s="13"/>
      <c r="F127" s="11"/>
      <c r="G127" s="12"/>
      <c r="I127" s="14" t="str">
        <f>IF($A127="","",ROUND((D127*E127),0))</f>
        <v/>
      </c>
      <c r="J127" s="15" t="str">
        <f>IF($A127="","",IF(OR((H127="Paid"),(H127="Pending move-in")),"",(TODAY()-F127)))</f>
        <v/>
      </c>
    </row>
    <row r="128" spans="1:10" x14ac:dyDescent="0.25">
      <c r="A128" s="11"/>
      <c r="D128" s="12"/>
      <c r="E128" s="13"/>
      <c r="F128" s="11"/>
      <c r="G128" s="12"/>
      <c r="I128" s="14" t="str">
        <f>IF($A128="","",ROUND((D128*E128),0))</f>
        <v/>
      </c>
      <c r="J128" s="15" t="str">
        <f>IF($A128="","",IF(OR((H128="Paid"),(H128="Pending move-in")),"",(TODAY()-F128)))</f>
        <v/>
      </c>
    </row>
    <row r="129" spans="1:10" x14ac:dyDescent="0.25">
      <c r="A129" s="11"/>
      <c r="D129" s="12"/>
      <c r="E129" s="13"/>
      <c r="F129" s="11"/>
      <c r="G129" s="12"/>
      <c r="I129" s="14" t="str">
        <f>IF($A129="","",ROUND((D129*E129),0))</f>
        <v/>
      </c>
      <c r="J129" s="15" t="str">
        <f>IF($A129="","",IF(OR((H129="Paid"),(H129="Pending move-in")),"",(TODAY()-F129)))</f>
        <v/>
      </c>
    </row>
    <row r="130" spans="1:10" x14ac:dyDescent="0.25">
      <c r="A130" s="11"/>
      <c r="D130" s="12"/>
      <c r="E130" s="13"/>
      <c r="F130" s="11"/>
      <c r="G130" s="12"/>
      <c r="I130" s="14" t="str">
        <f>IF($A130="","",ROUND((D130*E130),0))</f>
        <v/>
      </c>
      <c r="J130" s="15" t="str">
        <f>IF($A130="","",IF(OR((H130="Paid"),(H130="Pending move-in")),"",(TODAY()-F130)))</f>
        <v/>
      </c>
    </row>
    <row r="131" spans="1:10" x14ac:dyDescent="0.25">
      <c r="A131" s="11"/>
      <c r="D131" s="12"/>
      <c r="E131" s="13"/>
      <c r="F131" s="11"/>
      <c r="G131" s="12"/>
      <c r="I131" s="14" t="str">
        <f>IF($A131="","",ROUND((D131*E131),0))</f>
        <v/>
      </c>
      <c r="J131" s="15" t="str">
        <f>IF($A131="","",IF(OR((H131="Paid"),(H131="Pending move-in")),"",(TODAY()-F131)))</f>
        <v/>
      </c>
    </row>
    <row r="132" spans="1:10" x14ac:dyDescent="0.25">
      <c r="A132" s="11"/>
      <c r="D132" s="12"/>
      <c r="E132" s="13"/>
      <c r="F132" s="11"/>
      <c r="G132" s="12"/>
      <c r="I132" s="14" t="str">
        <f>IF($A132="","",ROUND((D132*E132),0))</f>
        <v/>
      </c>
      <c r="J132" s="15" t="str">
        <f>IF($A132="","",IF(OR((H132="Paid"),(H132="Pending move-in")),"",(TODAY()-F132)))</f>
        <v/>
      </c>
    </row>
    <row r="133" spans="1:10" x14ac:dyDescent="0.25">
      <c r="A133" s="11"/>
      <c r="D133" s="12"/>
      <c r="E133" s="13"/>
      <c r="F133" s="11"/>
      <c r="G133" s="12"/>
      <c r="I133" s="14" t="str">
        <f>IF($A133="","",ROUND((D133*E133),0))</f>
        <v/>
      </c>
      <c r="J133" s="15" t="str">
        <f>IF($A133="","",IF(OR((H133="Paid"),(H133="Pending move-in")),"",(TODAY()-F133)))</f>
        <v/>
      </c>
    </row>
    <row r="134" spans="1:10" x14ac:dyDescent="0.25">
      <c r="A134" s="11"/>
      <c r="D134" s="12"/>
      <c r="E134" s="13"/>
      <c r="F134" s="11"/>
      <c r="G134" s="12"/>
      <c r="I134" s="14" t="str">
        <f>IF($A134="","",ROUND((D134*E134),0))</f>
        <v/>
      </c>
      <c r="J134" s="15" t="str">
        <f>IF($A134="","",IF(OR((H134="Paid"),(H134="Pending move-in")),"",(TODAY()-F134)))</f>
        <v/>
      </c>
    </row>
    <row r="135" spans="1:10" x14ac:dyDescent="0.25">
      <c r="A135" s="11"/>
      <c r="D135" s="12"/>
      <c r="E135" s="13"/>
      <c r="F135" s="11"/>
      <c r="G135" s="12"/>
      <c r="I135" s="14" t="str">
        <f>IF($A135="","",ROUND((D135*E135),0))</f>
        <v/>
      </c>
      <c r="J135" s="15" t="str">
        <f>IF($A135="","",IF(OR((H135="Paid"),(H135="Pending move-in")),"",(TODAY()-F135)))</f>
        <v/>
      </c>
    </row>
    <row r="136" spans="1:10" x14ac:dyDescent="0.25">
      <c r="A136" s="11"/>
      <c r="D136" s="12"/>
      <c r="E136" s="13"/>
      <c r="F136" s="11"/>
      <c r="G136" s="12"/>
      <c r="I136" s="14" t="str">
        <f>IF($A136="","",ROUND((D136*E136),0))</f>
        <v/>
      </c>
      <c r="J136" s="15" t="str">
        <f>IF($A136="","",IF(OR((H136="Paid"),(H136="Pending move-in")),"",(TODAY()-F136)))</f>
        <v/>
      </c>
    </row>
    <row r="137" spans="1:10" x14ac:dyDescent="0.25">
      <c r="A137" s="11"/>
      <c r="D137" s="12"/>
      <c r="E137" s="13"/>
      <c r="F137" s="11"/>
      <c r="G137" s="12"/>
      <c r="I137" s="14" t="str">
        <f>IF($A137="","",ROUND((D137*E137),0))</f>
        <v/>
      </c>
      <c r="J137" s="15" t="str">
        <f>IF($A137="","",IF(OR((H137="Paid"),(H137="Pending move-in")),"",(TODAY()-F137)))</f>
        <v/>
      </c>
    </row>
    <row r="138" spans="1:10" x14ac:dyDescent="0.25">
      <c r="A138" s="11"/>
      <c r="D138" s="12"/>
      <c r="E138" s="13"/>
      <c r="F138" s="11"/>
      <c r="G138" s="12"/>
      <c r="I138" s="14" t="str">
        <f>IF($A138="","",ROUND((D138*E138),0))</f>
        <v/>
      </c>
      <c r="J138" s="15" t="str">
        <f>IF($A138="","",IF(OR((H138="Paid"),(H138="Pending move-in")),"",(TODAY()-F138)))</f>
        <v/>
      </c>
    </row>
    <row r="139" spans="1:10" x14ac:dyDescent="0.25">
      <c r="A139" s="11"/>
      <c r="D139" s="12"/>
      <c r="E139" s="13"/>
      <c r="F139" s="11"/>
      <c r="G139" s="12"/>
      <c r="I139" s="14" t="str">
        <f>IF($A139="","",ROUND((D139*E139),0))</f>
        <v/>
      </c>
      <c r="J139" s="15" t="str">
        <f>IF($A139="","",IF(OR((H139="Paid"),(H139="Pending move-in")),"",(TODAY()-F139)))</f>
        <v/>
      </c>
    </row>
    <row r="140" spans="1:10" x14ac:dyDescent="0.25">
      <c r="A140" s="11"/>
      <c r="D140" s="12"/>
      <c r="E140" s="13"/>
      <c r="F140" s="11"/>
      <c r="G140" s="12"/>
      <c r="I140" s="14" t="str">
        <f>IF($A140="","",ROUND((D140*E140),0))</f>
        <v/>
      </c>
      <c r="J140" s="15" t="str">
        <f>IF($A140="","",IF(OR((H140="Paid"),(H140="Pending move-in")),"",(TODAY()-F140)))</f>
        <v/>
      </c>
    </row>
    <row r="141" spans="1:10" x14ac:dyDescent="0.25">
      <c r="A141" s="11"/>
      <c r="D141" s="12"/>
      <c r="E141" s="13"/>
      <c r="F141" s="11"/>
      <c r="G141" s="12"/>
      <c r="I141" s="14" t="str">
        <f>IF($A141="","",ROUND((D141*E141),0))</f>
        <v/>
      </c>
      <c r="J141" s="15" t="str">
        <f>IF($A141="","",IF(OR((H141="Paid"),(H141="Pending move-in")),"",(TODAY()-F141)))</f>
        <v/>
      </c>
    </row>
    <row r="142" spans="1:10" x14ac:dyDescent="0.25">
      <c r="A142" s="11"/>
      <c r="D142" s="12"/>
      <c r="E142" s="13"/>
      <c r="F142" s="11"/>
      <c r="G142" s="12"/>
      <c r="I142" s="14" t="str">
        <f>IF($A142="","",ROUND((D142*E142),0))</f>
        <v/>
      </c>
      <c r="J142" s="15" t="str">
        <f>IF($A142="","",IF(OR((H142="Paid"),(H142="Pending move-in")),"",(TODAY()-F142)))</f>
        <v/>
      </c>
    </row>
    <row r="143" spans="1:10" x14ac:dyDescent="0.25">
      <c r="A143" s="11"/>
      <c r="D143" s="12"/>
      <c r="E143" s="13"/>
      <c r="F143" s="11"/>
      <c r="G143" s="12"/>
      <c r="I143" s="14" t="str">
        <f>IF($A143="","",ROUND((D143*E143),0))</f>
        <v/>
      </c>
      <c r="J143" s="15" t="str">
        <f>IF($A143="","",IF(OR((H143="Paid"),(H143="Pending move-in")),"",(TODAY()-F143)))</f>
        <v/>
      </c>
    </row>
    <row r="144" spans="1:10" x14ac:dyDescent="0.25">
      <c r="A144" s="11"/>
      <c r="D144" s="12"/>
      <c r="E144" s="13"/>
      <c r="F144" s="11"/>
      <c r="G144" s="12"/>
      <c r="I144" s="14" t="str">
        <f>IF($A144="","",ROUND((D144*E144),0))</f>
        <v/>
      </c>
      <c r="J144" s="15" t="str">
        <f>IF($A144="","",IF(OR((H144="Paid"),(H144="Pending move-in")),"",(TODAY()-F144)))</f>
        <v/>
      </c>
    </row>
    <row r="145" spans="1:10" x14ac:dyDescent="0.25">
      <c r="A145" s="11"/>
      <c r="D145" s="12"/>
      <c r="E145" s="13"/>
      <c r="F145" s="11"/>
      <c r="G145" s="12"/>
      <c r="I145" s="14" t="str">
        <f>IF($A145="","",ROUND((D145*E145),0))</f>
        <v/>
      </c>
      <c r="J145" s="15" t="str">
        <f>IF($A145="","",IF(OR((H145="Paid"),(H145="Pending move-in")),"",(TODAY()-F145)))</f>
        <v/>
      </c>
    </row>
    <row r="146" spans="1:10" x14ac:dyDescent="0.25">
      <c r="A146" s="11"/>
      <c r="D146" s="12"/>
      <c r="E146" s="13"/>
      <c r="F146" s="11"/>
      <c r="G146" s="12"/>
      <c r="I146" s="14" t="str">
        <f>IF($A146="","",ROUND((D146*E146),0))</f>
        <v/>
      </c>
      <c r="J146" s="15" t="str">
        <f>IF($A146="","",IF(OR((H146="Paid"),(H146="Pending move-in")),"",(TODAY()-F146)))</f>
        <v/>
      </c>
    </row>
    <row r="147" spans="1:10" x14ac:dyDescent="0.25">
      <c r="A147" s="11"/>
      <c r="D147" s="12"/>
      <c r="E147" s="13"/>
      <c r="F147" s="11"/>
      <c r="G147" s="12"/>
      <c r="I147" s="14" t="str">
        <f>IF($A147="","",ROUND((D147*E147),0))</f>
        <v/>
      </c>
      <c r="J147" s="15" t="str">
        <f>IF($A147="","",IF(OR((H147="Paid"),(H147="Pending move-in")),"",(TODAY()-F147)))</f>
        <v/>
      </c>
    </row>
    <row r="148" spans="1:10" x14ac:dyDescent="0.25">
      <c r="A148" s="11"/>
      <c r="D148" s="12"/>
      <c r="E148" s="13"/>
      <c r="F148" s="11"/>
      <c r="G148" s="12"/>
      <c r="I148" s="14" t="str">
        <f>IF($A148="","",ROUND((D148*E148),0))</f>
        <v/>
      </c>
      <c r="J148" s="15" t="str">
        <f>IF($A148="","",IF(OR((H148="Paid"),(H148="Pending move-in")),"",(TODAY()-F148)))</f>
        <v/>
      </c>
    </row>
    <row r="149" spans="1:10" x14ac:dyDescent="0.25">
      <c r="A149" s="11"/>
      <c r="D149" s="12"/>
      <c r="E149" s="13"/>
      <c r="F149" s="11"/>
      <c r="G149" s="12"/>
      <c r="I149" s="14" t="str">
        <f>IF($A149="","",ROUND((D149*E149),0))</f>
        <v/>
      </c>
      <c r="J149" s="15" t="str">
        <f>IF($A149="","",IF(OR((H149="Paid"),(H149="Pending move-in")),"",(TODAY()-F149)))</f>
        <v/>
      </c>
    </row>
    <row r="150" spans="1:10" x14ac:dyDescent="0.25">
      <c r="A150" s="11"/>
      <c r="D150" s="12"/>
      <c r="E150" s="13"/>
      <c r="F150" s="11"/>
      <c r="G150" s="12"/>
      <c r="I150" s="14" t="str">
        <f>IF($A150="","",ROUND((D150*E150),0))</f>
        <v/>
      </c>
      <c r="J150" s="15" t="str">
        <f>IF($A150="","",IF(OR((H150="Paid"),(H150="Pending move-in")),"",(TODAY()-F150)))</f>
        <v/>
      </c>
    </row>
    <row r="151" spans="1:10" x14ac:dyDescent="0.25">
      <c r="A151" s="11"/>
      <c r="D151" s="12"/>
      <c r="E151" s="13"/>
      <c r="F151" s="11"/>
      <c r="G151" s="12"/>
      <c r="I151" s="14" t="str">
        <f>IF($A151="","",ROUND((D151*E151),0))</f>
        <v/>
      </c>
      <c r="J151" s="15" t="str">
        <f>IF($A151="","",IF(OR((H151="Paid"),(H151="Pending move-in")),"",(TODAY()-F151)))</f>
        <v/>
      </c>
    </row>
    <row r="152" spans="1:10" x14ac:dyDescent="0.25">
      <c r="A152" s="11"/>
      <c r="D152" s="12"/>
      <c r="E152" s="13"/>
      <c r="F152" s="11"/>
      <c r="G152" s="12"/>
      <c r="I152" s="14" t="str">
        <f>IF($A152="","",ROUND((D152*E152),0))</f>
        <v/>
      </c>
      <c r="J152" s="15" t="str">
        <f>IF($A152="","",IF(OR((H152="Paid"),(H152="Pending move-in")),"",(TODAY()-F152)))</f>
        <v/>
      </c>
    </row>
    <row r="153" spans="1:10" x14ac:dyDescent="0.25">
      <c r="A153" s="11"/>
      <c r="D153" s="12"/>
      <c r="E153" s="13"/>
      <c r="F153" s="11"/>
      <c r="G153" s="12"/>
      <c r="I153" s="14" t="str">
        <f>IF($A153="","",ROUND((D153*E153),0))</f>
        <v/>
      </c>
      <c r="J153" s="15" t="str">
        <f>IF($A153="","",IF(OR((H153="Paid"),(H153="Pending move-in")),"",(TODAY()-F153)))</f>
        <v/>
      </c>
    </row>
    <row r="154" spans="1:10" x14ac:dyDescent="0.25">
      <c r="A154" s="11"/>
      <c r="D154" s="12"/>
      <c r="E154" s="13"/>
      <c r="F154" s="11"/>
      <c r="G154" s="12"/>
      <c r="I154" s="14" t="str">
        <f>IF($A154="","",ROUND((D154*E154),0))</f>
        <v/>
      </c>
      <c r="J154" s="15" t="str">
        <f>IF($A154="","",IF(OR((H154="Paid"),(H154="Pending move-in")),"",(TODAY()-F154)))</f>
        <v/>
      </c>
    </row>
    <row r="155" spans="1:10" x14ac:dyDescent="0.25">
      <c r="A155" s="11"/>
      <c r="D155" s="12"/>
      <c r="E155" s="13"/>
      <c r="F155" s="11"/>
      <c r="G155" s="12"/>
      <c r="I155" s="14" t="str">
        <f>IF($A155="","",ROUND((D155*E155),0))</f>
        <v/>
      </c>
      <c r="J155" s="15" t="str">
        <f>IF($A155="","",IF(OR((H155="Paid"),(H155="Pending move-in")),"",(TODAY()-F155)))</f>
        <v/>
      </c>
    </row>
    <row r="156" spans="1:10" x14ac:dyDescent="0.25">
      <c r="A156" s="11"/>
      <c r="D156" s="12"/>
      <c r="E156" s="13"/>
      <c r="F156" s="11"/>
      <c r="G156" s="12"/>
      <c r="I156" s="14" t="str">
        <f>IF($A156="","",ROUND((D156*E156),0))</f>
        <v/>
      </c>
      <c r="J156" s="15" t="str">
        <f>IF($A156="","",IF(OR((H156="Paid"),(H156="Pending move-in")),"",(TODAY()-F156)))</f>
        <v/>
      </c>
    </row>
    <row r="157" spans="1:10" x14ac:dyDescent="0.25">
      <c r="A157" s="11"/>
      <c r="D157" s="12"/>
      <c r="E157" s="13"/>
      <c r="F157" s="11"/>
      <c r="G157" s="12"/>
      <c r="I157" s="14" t="str">
        <f>IF($A157="","",ROUND((D157*E157),0))</f>
        <v/>
      </c>
      <c r="J157" s="15" t="str">
        <f>IF($A157="","",IF(OR((H157="Paid"),(H157="Pending move-in")),"",(TODAY()-F157)))</f>
        <v/>
      </c>
    </row>
    <row r="158" spans="1:10" x14ac:dyDescent="0.25">
      <c r="A158" s="11"/>
      <c r="D158" s="12"/>
      <c r="E158" s="13"/>
      <c r="F158" s="11"/>
      <c r="G158" s="12"/>
      <c r="I158" s="14" t="str">
        <f>IF($A158="","",ROUND((D158*E158),0))</f>
        <v/>
      </c>
      <c r="J158" s="15" t="str">
        <f>IF($A158="","",IF(OR((H158="Paid"),(H158="Pending move-in")),"",(TODAY()-F158)))</f>
        <v/>
      </c>
    </row>
    <row r="159" spans="1:10" x14ac:dyDescent="0.25">
      <c r="A159" s="11"/>
      <c r="D159" s="12"/>
      <c r="E159" s="13"/>
      <c r="F159" s="11"/>
      <c r="G159" s="12"/>
      <c r="I159" s="14" t="str">
        <f>IF($A159="","",ROUND((D159*E159),0))</f>
        <v/>
      </c>
      <c r="J159" s="15" t="str">
        <f>IF($A159="","",IF(OR((H159="Paid"),(H159="Pending move-in")),"",(TODAY()-F159)))</f>
        <v/>
      </c>
    </row>
    <row r="160" spans="1:10" x14ac:dyDescent="0.25">
      <c r="A160" s="11"/>
      <c r="D160" s="12"/>
      <c r="E160" s="13"/>
      <c r="F160" s="11"/>
      <c r="G160" s="12"/>
      <c r="I160" s="14" t="str">
        <f>IF($A160="","",ROUND((D160*E160),0))</f>
        <v/>
      </c>
      <c r="J160" s="15" t="str">
        <f>IF($A160="","",IF(OR((H160="Paid"),(H160="Pending move-in")),"",(TODAY()-F160)))</f>
        <v/>
      </c>
    </row>
    <row r="161" spans="1:10" x14ac:dyDescent="0.25">
      <c r="A161" s="11"/>
      <c r="D161" s="12"/>
      <c r="E161" s="13"/>
      <c r="F161" s="11"/>
      <c r="G161" s="12"/>
      <c r="I161" s="14" t="str">
        <f>IF($A161="","",ROUND((D161*E161),0))</f>
        <v/>
      </c>
      <c r="J161" s="15" t="str">
        <f>IF($A161="","",IF(OR((H161="Paid"),(H161="Pending move-in")),"",(TODAY()-F161)))</f>
        <v/>
      </c>
    </row>
    <row r="162" spans="1:10" x14ac:dyDescent="0.25">
      <c r="A162" s="11"/>
      <c r="D162" s="12"/>
      <c r="E162" s="13"/>
      <c r="F162" s="11"/>
      <c r="G162" s="12"/>
      <c r="I162" s="14" t="str">
        <f>IF($A162="","",ROUND((D162*E162),0))</f>
        <v/>
      </c>
      <c r="J162" s="15" t="str">
        <f>IF($A162="","",IF(OR((H162="Paid"),(H162="Pending move-in")),"",(TODAY()-F162)))</f>
        <v/>
      </c>
    </row>
    <row r="163" spans="1:10" x14ac:dyDescent="0.25">
      <c r="A163" s="11"/>
      <c r="D163" s="12"/>
      <c r="E163" s="13"/>
      <c r="F163" s="11"/>
      <c r="G163" s="12"/>
      <c r="I163" s="14" t="str">
        <f>IF($A163="","",ROUND((D163*E163),0))</f>
        <v/>
      </c>
      <c r="J163" s="15" t="str">
        <f>IF($A163="","",IF(OR((H163="Paid"),(H163="Pending move-in")),"",(TODAY()-F163)))</f>
        <v/>
      </c>
    </row>
    <row r="164" spans="1:10" x14ac:dyDescent="0.25">
      <c r="A164" s="11"/>
      <c r="D164" s="12"/>
      <c r="E164" s="13"/>
      <c r="F164" s="11"/>
      <c r="G164" s="12"/>
      <c r="I164" s="14" t="str">
        <f>IF($A164="","",ROUND((D164*E164),0))</f>
        <v/>
      </c>
      <c r="J164" s="15" t="str">
        <f>IF($A164="","",IF(OR((H164="Paid"),(H164="Pending move-in")),"",(TODAY()-F164)))</f>
        <v/>
      </c>
    </row>
    <row r="165" spans="1:10" x14ac:dyDescent="0.25">
      <c r="A165" s="11"/>
      <c r="D165" s="12"/>
      <c r="E165" s="13"/>
      <c r="F165" s="11"/>
      <c r="G165" s="12"/>
      <c r="I165" s="14" t="str">
        <f>IF($A165="","",ROUND((D165*E165),0))</f>
        <v/>
      </c>
      <c r="J165" s="15" t="str">
        <f>IF($A165="","",IF(OR((H165="Paid"),(H165="Pending move-in")),"",(TODAY()-F165)))</f>
        <v/>
      </c>
    </row>
    <row r="166" spans="1:10" x14ac:dyDescent="0.25">
      <c r="A166" s="11"/>
      <c r="D166" s="12"/>
      <c r="E166" s="13"/>
      <c r="F166" s="11"/>
      <c r="G166" s="12"/>
      <c r="I166" s="14" t="str">
        <f>IF($A166="","",ROUND((D166*E166),0))</f>
        <v/>
      </c>
      <c r="J166" s="15" t="str">
        <f>IF($A166="","",IF(OR((H166="Paid"),(H166="Pending move-in")),"",(TODAY()-F166)))</f>
        <v/>
      </c>
    </row>
    <row r="167" spans="1:10" x14ac:dyDescent="0.25">
      <c r="A167" s="11"/>
      <c r="D167" s="12"/>
      <c r="E167" s="13"/>
      <c r="F167" s="11"/>
      <c r="G167" s="12"/>
      <c r="I167" s="14" t="str">
        <f>IF($A167="","",ROUND((D167*E167),0))</f>
        <v/>
      </c>
      <c r="J167" s="15" t="str">
        <f>IF($A167="","",IF(OR((H167="Paid"),(H167="Pending move-in")),"",(TODAY()-F167)))</f>
        <v/>
      </c>
    </row>
    <row r="168" spans="1:10" x14ac:dyDescent="0.25">
      <c r="A168" s="11"/>
      <c r="D168" s="12"/>
      <c r="E168" s="13"/>
      <c r="F168" s="11"/>
      <c r="G168" s="12"/>
      <c r="I168" s="14" t="str">
        <f>IF($A168="","",ROUND((D168*E168),0))</f>
        <v/>
      </c>
      <c r="J168" s="15" t="str">
        <f>IF($A168="","",IF(OR((H168="Paid"),(H168="Pending move-in")),"",(TODAY()-F168)))</f>
        <v/>
      </c>
    </row>
    <row r="169" spans="1:10" x14ac:dyDescent="0.25">
      <c r="A169" s="11"/>
      <c r="D169" s="12"/>
      <c r="E169" s="13"/>
      <c r="F169" s="11"/>
      <c r="G169" s="12"/>
      <c r="I169" s="14" t="str">
        <f>IF($A169="","",ROUND((D169*E169),0))</f>
        <v/>
      </c>
      <c r="J169" s="15" t="str">
        <f>IF($A169="","",IF(OR((H169="Paid"),(H169="Pending move-in")),"",(TODAY()-F169)))</f>
        <v/>
      </c>
    </row>
    <row r="170" spans="1:10" x14ac:dyDescent="0.25">
      <c r="A170" s="11"/>
      <c r="D170" s="12"/>
      <c r="E170" s="13"/>
      <c r="F170" s="11"/>
      <c r="G170" s="12"/>
      <c r="I170" s="14" t="str">
        <f>IF($A170="","",ROUND((D170*E170),0))</f>
        <v/>
      </c>
      <c r="J170" s="15" t="str">
        <f>IF($A170="","",IF(OR((H170="Paid"),(H170="Pending move-in")),"",(TODAY()-F170)))</f>
        <v/>
      </c>
    </row>
    <row r="171" spans="1:10" x14ac:dyDescent="0.25">
      <c r="A171" s="11"/>
      <c r="D171" s="12"/>
      <c r="E171" s="13"/>
      <c r="F171" s="11"/>
      <c r="G171" s="12"/>
      <c r="I171" s="14" t="str">
        <f>IF($A171="","",ROUND((D171*E171),0))</f>
        <v/>
      </c>
      <c r="J171" s="15" t="str">
        <f>IF($A171="","",IF(OR((H171="Paid"),(H171="Pending move-in")),"",(TODAY()-F171)))</f>
        <v/>
      </c>
    </row>
    <row r="172" spans="1:10" x14ac:dyDescent="0.25">
      <c r="A172" s="11"/>
      <c r="D172" s="12"/>
      <c r="E172" s="13"/>
      <c r="F172" s="11"/>
      <c r="G172" s="12"/>
      <c r="I172" s="14" t="str">
        <f>IF($A172="","",ROUND((D172*E172),0))</f>
        <v/>
      </c>
      <c r="J172" s="15" t="str">
        <f>IF($A172="","",IF(OR((H172="Paid"),(H172="Pending move-in")),"",(TODAY()-F172)))</f>
        <v/>
      </c>
    </row>
    <row r="173" spans="1:10" x14ac:dyDescent="0.25">
      <c r="A173" s="11"/>
      <c r="D173" s="12"/>
      <c r="E173" s="13"/>
      <c r="F173" s="11"/>
      <c r="G173" s="12"/>
      <c r="I173" s="14" t="str">
        <f>IF($A173="","",ROUND((D173*E173),0))</f>
        <v/>
      </c>
      <c r="J173" s="15" t="str">
        <f>IF($A173="","",IF(OR((H173="Paid"),(H173="Pending move-in")),"",(TODAY()-F173)))</f>
        <v/>
      </c>
    </row>
    <row r="174" spans="1:10" x14ac:dyDescent="0.25">
      <c r="A174" s="11"/>
      <c r="D174" s="12"/>
      <c r="E174" s="13"/>
      <c r="F174" s="11"/>
      <c r="G174" s="12"/>
      <c r="I174" s="14" t="str">
        <f>IF($A174="","",ROUND((D174*E174),0))</f>
        <v/>
      </c>
      <c r="J174" s="15" t="str">
        <f>IF($A174="","",IF(OR((H174="Paid"),(H174="Pending move-in")),"",(TODAY()-F174)))</f>
        <v/>
      </c>
    </row>
    <row r="175" spans="1:10" x14ac:dyDescent="0.25">
      <c r="A175" s="11"/>
      <c r="D175" s="12"/>
      <c r="E175" s="13"/>
      <c r="F175" s="11"/>
      <c r="G175" s="12"/>
      <c r="I175" s="14" t="str">
        <f>IF($A175="","",ROUND((D175*E175),0))</f>
        <v/>
      </c>
      <c r="J175" s="15" t="str">
        <f>IF($A175="","",IF(OR((H175="Paid"),(H175="Pending move-in")),"",(TODAY()-F175)))</f>
        <v/>
      </c>
    </row>
    <row r="176" spans="1:10" x14ac:dyDescent="0.25">
      <c r="A176" s="11"/>
      <c r="D176" s="12"/>
      <c r="E176" s="13"/>
      <c r="F176" s="11"/>
      <c r="G176" s="12"/>
      <c r="I176" s="14" t="str">
        <f>IF($A176="","",ROUND((D176*E176),0))</f>
        <v/>
      </c>
      <c r="J176" s="15" t="str">
        <f>IF($A176="","",IF(OR((H176="Paid"),(H176="Pending move-in")),"",(TODAY()-F176)))</f>
        <v/>
      </c>
    </row>
    <row r="177" spans="1:10" x14ac:dyDescent="0.25">
      <c r="A177" s="11"/>
      <c r="D177" s="12"/>
      <c r="E177" s="13"/>
      <c r="F177" s="11"/>
      <c r="G177" s="12"/>
      <c r="I177" s="14" t="str">
        <f>IF($A177="","",ROUND((D177*E177),0))</f>
        <v/>
      </c>
      <c r="J177" s="15" t="str">
        <f>IF($A177="","",IF(OR((H177="Paid"),(H177="Pending move-in")),"",(TODAY()-F177)))</f>
        <v/>
      </c>
    </row>
    <row r="178" spans="1:10" x14ac:dyDescent="0.25">
      <c r="A178" s="11"/>
      <c r="D178" s="12"/>
      <c r="E178" s="13"/>
      <c r="F178" s="11"/>
      <c r="G178" s="12"/>
      <c r="I178" s="14" t="str">
        <f>IF($A178="","",ROUND((D178*E178),0))</f>
        <v/>
      </c>
      <c r="J178" s="15" t="str">
        <f>IF($A178="","",IF(OR((H178="Paid"),(H178="Pending move-in")),"",(TODAY()-F178)))</f>
        <v/>
      </c>
    </row>
    <row r="179" spans="1:10" x14ac:dyDescent="0.25">
      <c r="A179" s="11"/>
      <c r="D179" s="12"/>
      <c r="E179" s="13"/>
      <c r="F179" s="11"/>
      <c r="G179" s="12"/>
      <c r="I179" s="14" t="str">
        <f>IF($A179="","",ROUND((D179*E179),0))</f>
        <v/>
      </c>
      <c r="J179" s="15" t="str">
        <f>IF($A179="","",IF(OR((H179="Paid"),(H179="Pending move-in")),"",(TODAY()-F179)))</f>
        <v/>
      </c>
    </row>
    <row r="180" spans="1:10" x14ac:dyDescent="0.25">
      <c r="A180" s="11"/>
      <c r="D180" s="12"/>
      <c r="E180" s="13"/>
      <c r="F180" s="11"/>
      <c r="G180" s="12"/>
      <c r="I180" s="14" t="str">
        <f>IF($A180="","",ROUND((D180*E180),0))</f>
        <v/>
      </c>
      <c r="J180" s="15" t="str">
        <f>IF($A180="","",IF(OR((H180="Paid"),(H180="Pending move-in")),"",(TODAY()-F180)))</f>
        <v/>
      </c>
    </row>
    <row r="181" spans="1:10" x14ac:dyDescent="0.25">
      <c r="A181" s="11"/>
      <c r="D181" s="12"/>
      <c r="E181" s="13"/>
      <c r="F181" s="11"/>
      <c r="G181" s="12"/>
      <c r="I181" s="14" t="str">
        <f>IF($A181="","",ROUND((D181*E181),0))</f>
        <v/>
      </c>
      <c r="J181" s="15" t="str">
        <f>IF($A181="","",IF(OR((H181="Paid"),(H181="Pending move-in")),"",(TODAY()-F181)))</f>
        <v/>
      </c>
    </row>
    <row r="182" spans="1:10" x14ac:dyDescent="0.25">
      <c r="A182" s="11"/>
      <c r="D182" s="12"/>
      <c r="E182" s="13"/>
      <c r="F182" s="11"/>
      <c r="G182" s="12"/>
      <c r="I182" s="14" t="str">
        <f>IF($A182="","",ROUND((D182*E182),0))</f>
        <v/>
      </c>
      <c r="J182" s="15" t="str">
        <f>IF($A182="","",IF(OR((H182="Paid"),(H182="Pending move-in")),"",(TODAY()-F182)))</f>
        <v/>
      </c>
    </row>
    <row r="183" spans="1:10" x14ac:dyDescent="0.25">
      <c r="A183" s="11"/>
      <c r="D183" s="12"/>
      <c r="E183" s="13"/>
      <c r="F183" s="11"/>
      <c r="G183" s="12"/>
      <c r="I183" s="14" t="str">
        <f>IF($A183="","",ROUND((D183*E183),0))</f>
        <v/>
      </c>
      <c r="J183" s="15" t="str">
        <f>IF($A183="","",IF(OR((H183="Paid"),(H183="Pending move-in")),"",(TODAY()-F183)))</f>
        <v/>
      </c>
    </row>
    <row r="184" spans="1:10" x14ac:dyDescent="0.25">
      <c r="A184" s="11"/>
      <c r="D184" s="12"/>
      <c r="E184" s="13"/>
      <c r="F184" s="11"/>
      <c r="G184" s="12"/>
      <c r="I184" s="14" t="str">
        <f>IF($A184="","",ROUND((D184*E184),0))</f>
        <v/>
      </c>
      <c r="J184" s="15" t="str">
        <f>IF($A184="","",IF(OR((H184="Paid"),(H184="Pending move-in")),"",(TODAY()-F184)))</f>
        <v/>
      </c>
    </row>
    <row r="185" spans="1:10" x14ac:dyDescent="0.25">
      <c r="A185" s="11"/>
      <c r="D185" s="12"/>
      <c r="E185" s="13"/>
      <c r="F185" s="11"/>
      <c r="G185" s="12"/>
      <c r="I185" s="14" t="str">
        <f>IF($A185="","",ROUND((D185*E185),0))</f>
        <v/>
      </c>
      <c r="J185" s="15" t="str">
        <f>IF($A185="","",IF(OR((H185="Paid"),(H185="Pending move-in")),"",(TODAY()-F185)))</f>
        <v/>
      </c>
    </row>
    <row r="186" spans="1:10" x14ac:dyDescent="0.25">
      <c r="A186" s="11"/>
      <c r="D186" s="12"/>
      <c r="E186" s="13"/>
      <c r="F186" s="11"/>
      <c r="G186" s="12"/>
      <c r="I186" s="14" t="str">
        <f>IF($A186="","",ROUND((D186*E186),0))</f>
        <v/>
      </c>
      <c r="J186" s="15" t="str">
        <f>IF($A186="","",IF(OR((H186="Paid"),(H186="Pending move-in")),"",(TODAY()-F186)))</f>
        <v/>
      </c>
    </row>
    <row r="187" spans="1:10" x14ac:dyDescent="0.25">
      <c r="A187" s="11"/>
      <c r="D187" s="12"/>
      <c r="E187" s="13"/>
      <c r="F187" s="11"/>
      <c r="G187" s="12"/>
      <c r="I187" s="14" t="str">
        <f>IF($A187="","",ROUND((D187*E187),0))</f>
        <v/>
      </c>
      <c r="J187" s="15" t="str">
        <f>IF($A187="","",IF(OR((H187="Paid"),(H187="Pending move-in")),"",(TODAY()-F187)))</f>
        <v/>
      </c>
    </row>
    <row r="188" spans="1:10" x14ac:dyDescent="0.25">
      <c r="A188" s="11"/>
      <c r="D188" s="12"/>
      <c r="E188" s="13"/>
      <c r="F188" s="11"/>
      <c r="G188" s="12"/>
      <c r="I188" s="14" t="str">
        <f>IF($A188="","",ROUND((D188*E188),0))</f>
        <v/>
      </c>
      <c r="J188" s="15" t="str">
        <f>IF($A188="","",IF(OR((H188="Paid"),(H188="Pending move-in")),"",(TODAY()-F188)))</f>
        <v/>
      </c>
    </row>
    <row r="189" spans="1:10" x14ac:dyDescent="0.25">
      <c r="A189" s="11"/>
      <c r="D189" s="12"/>
      <c r="E189" s="13"/>
      <c r="F189" s="11"/>
      <c r="G189" s="12"/>
      <c r="I189" s="14" t="str">
        <f>IF($A189="","",ROUND((D189*E189),0))</f>
        <v/>
      </c>
      <c r="J189" s="15" t="str">
        <f>IF($A189="","",IF(OR((H189="Paid"),(H189="Pending move-in")),"",(TODAY()-F189)))</f>
        <v/>
      </c>
    </row>
    <row r="190" spans="1:10" x14ac:dyDescent="0.25">
      <c r="A190" s="11"/>
      <c r="D190" s="12"/>
      <c r="E190" s="13"/>
      <c r="F190" s="11"/>
      <c r="G190" s="12"/>
      <c r="I190" s="14" t="str">
        <f>IF($A190="","",ROUND((D190*E190),0))</f>
        <v/>
      </c>
      <c r="J190" s="15" t="str">
        <f>IF($A190="","",IF(OR((H190="Paid"),(H190="Pending move-in")),"",(TODAY()-F190)))</f>
        <v/>
      </c>
    </row>
    <row r="191" spans="1:10" x14ac:dyDescent="0.25">
      <c r="A191" s="11"/>
      <c r="D191" s="12"/>
      <c r="E191" s="13"/>
      <c r="F191" s="11"/>
      <c r="G191" s="12"/>
      <c r="I191" s="14" t="str">
        <f>IF($A191="","",ROUND((D191*E191),0))</f>
        <v/>
      </c>
      <c r="J191" s="15" t="str">
        <f>IF($A191="","",IF(OR((H191="Paid"),(H191="Pending move-in")),"",(TODAY()-F191)))</f>
        <v/>
      </c>
    </row>
    <row r="192" spans="1:10" x14ac:dyDescent="0.25">
      <c r="A192" s="11"/>
      <c r="D192" s="12"/>
      <c r="E192" s="13"/>
      <c r="F192" s="11"/>
      <c r="G192" s="12"/>
      <c r="I192" s="14" t="str">
        <f>IF($A192="","",ROUND((D192*E192),0))</f>
        <v/>
      </c>
      <c r="J192" s="15" t="str">
        <f>IF($A192="","",IF(OR((H192="Paid"),(H192="Pending move-in")),"",(TODAY()-F192)))</f>
        <v/>
      </c>
    </row>
    <row r="193" spans="1:10" x14ac:dyDescent="0.25">
      <c r="A193" s="11"/>
      <c r="D193" s="12"/>
      <c r="E193" s="13"/>
      <c r="F193" s="11"/>
      <c r="G193" s="12"/>
      <c r="I193" s="14" t="str">
        <f>IF($A193="","",ROUND((D193*E193),0))</f>
        <v/>
      </c>
      <c r="J193" s="15" t="str">
        <f>IF($A193="","",IF(OR((H193="Paid"),(H193="Pending move-in")),"",(TODAY()-F193)))</f>
        <v/>
      </c>
    </row>
    <row r="194" spans="1:10" x14ac:dyDescent="0.25">
      <c r="A194" s="11"/>
      <c r="D194" s="12"/>
      <c r="E194" s="13"/>
      <c r="F194" s="11"/>
      <c r="G194" s="12"/>
      <c r="I194" s="14" t="str">
        <f>IF($A194="","",ROUND((D194*E194),0))</f>
        <v/>
      </c>
      <c r="J194" s="15" t="str">
        <f>IF($A194="","",IF(OR((H194="Paid"),(H194="Pending move-in")),"",(TODAY()-F194)))</f>
        <v/>
      </c>
    </row>
    <row r="195" spans="1:10" x14ac:dyDescent="0.25">
      <c r="A195" s="11"/>
      <c r="D195" s="12"/>
      <c r="E195" s="13"/>
      <c r="F195" s="11"/>
      <c r="G195" s="12"/>
      <c r="I195" s="14" t="str">
        <f>IF($A195="","",ROUND((D195*E195),0))</f>
        <v/>
      </c>
      <c r="J195" s="15" t="str">
        <f>IF($A195="","",IF(OR((H195="Paid"),(H195="Pending move-in")),"",(TODAY()-F195)))</f>
        <v/>
      </c>
    </row>
    <row r="196" spans="1:10" x14ac:dyDescent="0.25">
      <c r="A196" s="11"/>
      <c r="D196" s="12"/>
      <c r="E196" s="13"/>
      <c r="F196" s="11"/>
      <c r="G196" s="12"/>
      <c r="I196" s="14" t="str">
        <f>IF($A196="","",ROUND((D196*E196),0))</f>
        <v/>
      </c>
      <c r="J196" s="15" t="str">
        <f>IF($A196="","",IF(OR((H196="Paid"),(H196="Pending move-in")),"",(TODAY()-F196)))</f>
        <v/>
      </c>
    </row>
    <row r="197" spans="1:10" x14ac:dyDescent="0.25">
      <c r="A197" s="11"/>
      <c r="D197" s="12"/>
      <c r="E197" s="13"/>
      <c r="F197" s="11"/>
      <c r="G197" s="12"/>
      <c r="I197" s="14" t="str">
        <f>IF($A197="","",ROUND((D197*E197),0))</f>
        <v/>
      </c>
      <c r="J197" s="15" t="str">
        <f>IF($A197="","",IF(OR((H197="Paid"),(H197="Pending move-in")),"",(TODAY()-F197)))</f>
        <v/>
      </c>
    </row>
    <row r="198" spans="1:10" x14ac:dyDescent="0.25">
      <c r="A198" s="11"/>
      <c r="D198" s="12"/>
      <c r="E198" s="13"/>
      <c r="F198" s="11"/>
      <c r="G198" s="12"/>
      <c r="I198" s="14" t="str">
        <f>IF($A198="","",ROUND((D198*E198),0))</f>
        <v/>
      </c>
      <c r="J198" s="15" t="str">
        <f>IF($A198="","",IF(OR((H198="Paid"),(H198="Pending move-in")),"",(TODAY()-F198)))</f>
        <v/>
      </c>
    </row>
    <row r="199" spans="1:10" x14ac:dyDescent="0.25">
      <c r="A199" s="11"/>
      <c r="D199" s="12"/>
      <c r="E199" s="13"/>
      <c r="F199" s="11"/>
      <c r="G199" s="12"/>
      <c r="I199" s="14" t="str">
        <f>IF($A199="","",ROUND((D199*E199),0))</f>
        <v/>
      </c>
      <c r="J199" s="15" t="str">
        <f>IF($A199="","",IF(OR((H199="Paid"),(H199="Pending move-in")),"",(TODAY()-F199)))</f>
        <v/>
      </c>
    </row>
    <row r="200" spans="1:10" x14ac:dyDescent="0.25">
      <c r="A200" s="11"/>
      <c r="D200" s="12"/>
      <c r="E200" s="13"/>
      <c r="F200" s="11"/>
      <c r="G200" s="12"/>
      <c r="I200" s="14" t="str">
        <f>IF($A200="","",ROUND((D200*E200),0))</f>
        <v/>
      </c>
      <c r="J200" s="15" t="str">
        <f>IF($A200="","",IF(OR((H200="Paid"),(H200="Pending move-in")),"",(TODAY()-F200)))</f>
        <v/>
      </c>
    </row>
    <row r="201" spans="1:10" x14ac:dyDescent="0.25">
      <c r="A201" s="11"/>
      <c r="D201" s="12"/>
      <c r="E201" s="13"/>
      <c r="F201" s="11"/>
      <c r="G201" s="12"/>
      <c r="I201" s="14" t="str">
        <f>IF($A201="","",ROUND((D201*E201),0))</f>
        <v/>
      </c>
      <c r="J201" s="15" t="str">
        <f>IF($A201="","",IF(OR((H201="Paid"),(H201="Pending move-in")),"",(TODAY()-F201)))</f>
        <v/>
      </c>
    </row>
  </sheetData>
  <autoFilter ref="A1:J1"/>
  <conditionalFormatting sqref="J2:J201">
    <cfRule type="expression" dxfId="0" priority="1">
      <formula>AND(J2&lt;&gt;"",J2&gt;45)</formula>
    </cfRule>
  </conditionalFormatting>
  <conditionalFormatting sqref="J2:J201">
    <cfRule type="expression" dxfId="1" priority="1">
      <formula>AND(J2&lt;&gt;"",J2&gt;30)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Pending move-in, Invoiced, Paid, Disputed" sqref="H2:H201">
      <formula1>"Pending move-in,Invoiced,Paid,Disputed"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36</v>
      </c>
      <c r="B1" s="16" t="s">
        <v>37</v>
      </c>
      <c r="C1" s="16" t="s">
        <v>38</v>
      </c>
    </row>
    <row r="2" spans="1:3" x14ac:dyDescent="0.25">
      <c r="A2" s="17" t="s">
        <v>39</v>
      </c>
      <c r="B2" s="18"/>
      <c r="C2" s="18"/>
    </row>
    <row r="3" spans="1:2" x14ac:dyDescent="0.25">
      <c r="A3" t="s">
        <v>40</v>
      </c>
      <c r="B3" s="19">
        <f>COUNTA('Placements'!$A$2:$A$201)</f>
        <v>5</v>
      </c>
    </row>
    <row r="4" spans="1:3" x14ac:dyDescent="0.25">
      <c r="A4" s="17" t="s">
        <v>41</v>
      </c>
      <c r="B4" s="18"/>
      <c r="C4" s="18"/>
    </row>
    <row r="5" spans="1:2" x14ac:dyDescent="0.25">
      <c r="A5" t="s">
        <v>42</v>
      </c>
      <c r="B5" s="19">
        <f>COUNTIF('Placements'!$H$2:$H$201,"Pending move-in")</f>
        <v>1</v>
      </c>
    </row>
    <row r="6" spans="1:2" x14ac:dyDescent="0.25">
      <c r="A6" t="s">
        <v>43</v>
      </c>
      <c r="B6" s="19">
        <f>COUNTIF('Placements'!$H$2:$H$201,"Invoiced")</f>
        <v>2</v>
      </c>
    </row>
    <row r="7" spans="1:2" x14ac:dyDescent="0.25">
      <c r="A7" t="s">
        <v>44</v>
      </c>
      <c r="B7" s="19">
        <f>COUNTIF('Placements'!$H$2:$H$201,"Paid")</f>
        <v>1</v>
      </c>
    </row>
    <row r="8" spans="1:2" x14ac:dyDescent="0.25">
      <c r="A8" t="s">
        <v>45</v>
      </c>
      <c r="B8" s="19">
        <f>COUNTIF('Placements'!$H$2:$H$201,"Disputed")</f>
        <v>1</v>
      </c>
    </row>
    <row r="9" spans="1:3" x14ac:dyDescent="0.25">
      <c r="A9" s="17" t="s">
        <v>46</v>
      </c>
      <c r="B9" s="18"/>
      <c r="C9" s="18"/>
    </row>
    <row r="10" spans="1:2" x14ac:dyDescent="0.25">
      <c r="A10" t="s">
        <v>47</v>
      </c>
      <c r="B10" s="20">
        <f>SUM('Placements'!$D$2:$D$201)</f>
        <v>7830</v>
      </c>
    </row>
    <row r="11" spans="1:2" x14ac:dyDescent="0.25">
      <c r="A11" t="s">
        <v>48</v>
      </c>
      <c r="B11" s="20">
        <f>SUM('Placements'!$G$2:$G$201)</f>
        <v>825</v>
      </c>
    </row>
    <row r="12" spans="1:2" x14ac:dyDescent="0.25">
      <c r="A12" t="s">
        <v>49</v>
      </c>
      <c r="B12" s="20">
        <f>SUM('Placements'!$I$2:$I$201)</f>
        <v>4388</v>
      </c>
    </row>
    <row r="13" spans="1:2" x14ac:dyDescent="0.25">
      <c r="A13" t="s">
        <v>50</v>
      </c>
      <c r="B13" s="20">
        <f>SUMIFS('Placements'!$D$2:$D$201,'Placements'!$H$2:$H$201,"Paid")</f>
        <v>1650</v>
      </c>
    </row>
    <row r="14" spans="1:2" x14ac:dyDescent="0.25">
      <c r="A14" t="s">
        <v>51</v>
      </c>
      <c r="B14" s="20">
        <f>(SUM('Placements'!$D$2:$D$201)-SUMIFS('Placements'!$D$2:$D$201,'Placements'!$H$2:$H$201,"Paid"))</f>
        <v>6180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Placements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