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<sst xmlns="http://schemas.openxmlformats.org/spreadsheetml/2006/main" count="61" uniqueCount="52">
  <si>
    <t>Allergy Clinic Appointment Tracker</t>
  </si>
  <si>
    <t>A free front-office appointment tracker for allergy clinics: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</si>
  <si>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</si>
  <si>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</si>
  <si>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references, no results or clinical notes (those belong in your EHR).</t>
  </si>
  <si>
    <t>Skin testing patients must stop antihistamines beforehand; confirm that on the reminder call.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</si>
  <si>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</si>
  <si>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</si>
  <si>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</si>
  <si>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</si>
  <si>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</si>
  <si>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</si>
  <si>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</si>
  <si>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</si>
  <si>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</si>
  <si>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</si>
  <si>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</si>
  <si>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</si>
  <si>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</si>
  <si>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</si>
  <si>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</si>
  <si>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</si>
  <si>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</si>
  <si>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</si>
  <si>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AL-2201</t>
  </si>
  <si>
    <t>New consult</t>
  </si>
  <si>
    <t>Dr. Patel</t>
  </si>
  <si>
    <t>Confirmed</t>
  </si>
  <si>
    <t>AL-2198</t>
  </si>
  <si>
    <t>Skin testing</t>
  </si>
  <si>
    <t>AL-1877</t>
  </si>
  <si>
    <t>Follow-up</t>
  </si>
  <si>
    <t>Booked</t>
  </si>
  <si>
    <t>AL-2050</t>
  </si>
  <si>
    <t>Food challenge</t>
  </si>
  <si>
    <t>NP Lewis</t>
  </si>
  <si>
    <t>AL-1903</t>
  </si>
  <si>
    <t>AL-2187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</si>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</sst>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0.375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0.375</v>
      </c>
      <c r="C3" s="13">
        <v>90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0.4375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0.4375</v>
      </c>
      <c r="C4" s="13">
        <v>20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0.4513888888888889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0.3333333333333333</v>
      </c>
      <c r="C5" s="13">
        <v>240</v>
      </c>
      <c r="D5" t="s">
        <v>33</v>
      </c>
      <c r="E5" t="s">
        <v>34</v>
      </c>
      <c r="F5" t="s">
        <v>35</v>
      </c>
      <c r="G5" t="s">
        <v>27</v>
      </c>
      <c r="H5" s="14">
        <v>0</v>
      </c>
      <c r="I5" s="15">
        <f>IF($A5="","",(B5+(C5/1440)))</f>
        <v>0.5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0.4166666666666667</v>
      </c>
      <c r="C6" s="13">
        <v>20</v>
      </c>
      <c r="D6" t="s">
        <v>36</v>
      </c>
      <c r="E6" t="s">
        <v>31</v>
      </c>
      <c r="F6" t="s">
        <v>26</v>
      </c>
      <c r="G6" t="s">
        <v>32</v>
      </c>
      <c r="H6" s="14">
        <v>0</v>
      </c>
      <c r="I6" s="15">
        <f>IF($A6="","",(B6+(C6/1440)))</f>
        <v>0.4305555555555556</v>
      </c>
      <c r="J6" s="16">
        <f>IF($A6="","",(COUNTIFS('Appointments'!$F$2:$F$201,F6,'Appointments'!$A$2:$A$201,A6,'Appointments'!$B$2:$B$201,("&lt;"&amp;I6),'Appointments'!$I$2:$I$201,("&gt;"&amp;B6))-1))</f>
        <v>1</v>
      </c>
    </row>
    <row r="7" spans="1:10" x14ac:dyDescent="0.25">
      <c r="A7" s="11">
        <v>46307</v>
      </c>
      <c r="B7" s="12">
        <v>0.375</v>
      </c>
      <c r="C7" s="13">
        <v>60</v>
      </c>
      <c r="D7" t="s">
        <v>37</v>
      </c>
      <c r="E7" t="s">
        <v>25</v>
      </c>
      <c r="F7" t="s">
        <v>26</v>
      </c>
      <c r="G7" t="s">
        <v>38</v>
      </c>
      <c r="H7" s="14">
        <v>0</v>
      </c>
      <c r="I7" s="15">
        <f>IF($A7="","",(B7+(C7/1440)))</f>
        <v>0.4166666666666667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consult, Skin testing, Follow-up, Shot visit, Food challenge" sqref="E2:E201">
      <formula1>"New consult,Skin testing,Follow-up,Shot visit,Food challenge"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39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COUNTA('Appointments'!$A$2:$A$201)</f>
        <v>6</v>
      </c>
    </row>
    <row r="4" spans="1:3" x14ac:dyDescent="0.25">
      <c r="A4" s="18" t="s">
        <v>44</v>
      </c>
      <c r="B4" s="19"/>
      <c r="C4" s="19"/>
    </row>
    <row r="5" spans="1:2" x14ac:dyDescent="0.25">
      <c r="A5" t="s">
        <v>45</v>
      </c>
      <c r="B5" s="20">
        <f>COUNTIF('Appointments'!$G$2:$G$201,"Booked")</f>
        <v>2</v>
      </c>
    </row>
    <row r="6" spans="1:2" x14ac:dyDescent="0.25">
      <c r="A6" t="s">
        <v>46</v>
      </c>
      <c r="B6" s="20">
        <f>COUNTIF('Appointments'!$G$2:$G$201,"Confirmed")</f>
        <v>3</v>
      </c>
    </row>
    <row r="7" spans="1:2" x14ac:dyDescent="0.25">
      <c r="A7" t="s">
        <v>47</v>
      </c>
      <c r="B7" s="20">
        <f>COUNTIF('Appointments'!$G$2:$G$201,"Completed")</f>
        <v>0</v>
      </c>
    </row>
    <row r="8" spans="1:2" x14ac:dyDescent="0.25">
      <c r="A8" t="s">
        <v>48</v>
      </c>
      <c r="B8" s="20">
        <f>COUNTIF('Appointments'!$G$2:$G$201,"No-show")</f>
        <v>1</v>
      </c>
    </row>
    <row r="9" spans="1:2" x14ac:dyDescent="0.25">
      <c r="A9" t="s">
        <v>49</v>
      </c>
      <c r="B9" s="20">
        <f>COUNTIF('Appointments'!$G$2:$G$201,"Cancelled")</f>
        <v>0</v>
      </c>
    </row>
    <row r="10" spans="1:3" x14ac:dyDescent="0.25">
      <c r="A10" s="18" t="s">
        <v>50</v>
      </c>
      <c r="B10" s="19"/>
      <c r="C10" s="19"/>
    </row>
    <row r="11" spans="1:2" x14ac:dyDescent="0.25">
      <c r="A11" t="s">
        <v>51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